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jarad\Downloads\"/>
    </mc:Choice>
  </mc:AlternateContent>
  <xr:revisionPtr revIDLastSave="0" documentId="13_ncr:1_{5753A243-4286-4326-B398-A2DDCAFA1C91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SIT CF ORD 1117" sheetId="4" r:id="rId1"/>
  </sheets>
  <definedNames>
    <definedName name="_xlnm.Print_Area" localSheetId="0">'SIT CF ORD 1117'!$A$1:$G$22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4" l="1"/>
  <c r="G17" i="4"/>
  <c r="G19" i="4"/>
  <c r="G20" i="4"/>
  <c r="G21" i="4"/>
  <c r="G18" i="4"/>
  <c r="G8" i="4"/>
  <c r="G22" i="4" s="1"/>
  <c r="E13" i="4" l="1"/>
  <c r="F22" i="4"/>
  <c r="F15" i="4"/>
  <c r="F10" i="4"/>
  <c r="D15" i="4" l="1"/>
  <c r="D10" i="4"/>
  <c r="B15" i="4" l="1"/>
  <c r="C15" i="4" s="1"/>
  <c r="B10" i="4"/>
  <c r="C10" i="4"/>
  <c r="C11" i="4"/>
  <c r="C12" i="4"/>
  <c r="C13" i="4"/>
  <c r="C14" i="4"/>
  <c r="C8" i="4"/>
  <c r="B9" i="4"/>
  <c r="E10" i="4" l="1"/>
  <c r="E11" i="4"/>
  <c r="E12" i="4"/>
  <c r="E14" i="4"/>
  <c r="E15" i="4"/>
  <c r="E8" i="4"/>
  <c r="D9" i="4"/>
  <c r="C9" i="4" s="1"/>
  <c r="F9" i="4" l="1"/>
  <c r="C22" i="4"/>
  <c r="D22" i="4"/>
  <c r="E22" i="4"/>
  <c r="E9" i="4" l="1"/>
  <c r="H9" i="4"/>
  <c r="B22" i="4"/>
</calcChain>
</file>

<file path=xl/sharedStrings.xml><?xml version="1.0" encoding="utf-8"?>
<sst xmlns="http://schemas.openxmlformats.org/spreadsheetml/2006/main" count="23" uniqueCount="23">
  <si>
    <t>Venituri totale ale spitalului</t>
  </si>
  <si>
    <t>TRIM I</t>
  </si>
  <si>
    <t>TRIM II</t>
  </si>
  <si>
    <t>TRIM III</t>
  </si>
  <si>
    <t>Venituri realizate in baza relatiei contractuale cu CASA</t>
  </si>
  <si>
    <t>Venituri de la bugetul de stat</t>
  </si>
  <si>
    <t>Venituri pentru derularea proiectelor cu finantare rambursabila</t>
  </si>
  <si>
    <t>Venituri de la autoritati ale administratiei publice locale</t>
  </si>
  <si>
    <t>Venituri din servicii medicale acordate contra cost</t>
  </si>
  <si>
    <t>Alte venituri(donatii, sponsorizari,alte surse legal constituite)</t>
  </si>
  <si>
    <t>Cheltuieli totale</t>
  </si>
  <si>
    <t>Cheltuieli de personal</t>
  </si>
  <si>
    <t>Cheltuieli cu medicamentele</t>
  </si>
  <si>
    <t>Cheltuieli cu materialele sanitare, reactivi si dezinfectanti</t>
  </si>
  <si>
    <t>Alte cheltuieli</t>
  </si>
  <si>
    <t>Deficitul bugetar/Excedentul bugetar</t>
  </si>
  <si>
    <t>CUMULAT LA 30 SEPTEMBRIE 2025</t>
  </si>
  <si>
    <t>CUMULAT LA 30 IUNIE 2025</t>
  </si>
  <si>
    <t>Venituri pentru derularea proiectelor cu finantare nerambursabila-PNRR</t>
  </si>
  <si>
    <t>TRIM IV</t>
  </si>
  <si>
    <t>CUMULAT LA 31 DECEMBRIE 2025</t>
  </si>
  <si>
    <t>DATE FINANCIARE ( Ordin nr. 1117/01.10.2025) ALE SCJU ARAD CONFORM SITUATIILOR FINANCIARE SI RAPORTARILOR CONTABILE AN 2025</t>
  </si>
  <si>
    <t>Indicatori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</si>
</sst>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4" fontId="0" fillId="0" borderId="0" xfId="0" applyNumberFormat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/>
    <xf numFmtId="3" fontId="1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71ED-0362-47CC-ACBE-FE356A304154}">
  <sheetPr>
    <pageSetUpPr fitToPage="1"/>
  </sheetPr>
  <dimension ref="A3:M25"/>
  <sheetViews>
    <sheetView tabSelected="1" zoomScaleNormal="100" workbookViewId="0">
      <selection activeCell="H22" sqref="H22"/>
    </sheetView>
  </sheetViews>
  <sheetFormatPr defaultRowHeight="15" x14ac:dyDescent="0.25"/>
  <cols>
    <col min="1" max="1" width="42.28515625" customWidth="1"/>
    <col min="2" max="2" width="15" customWidth="1"/>
    <col min="3" max="3" width="14.5703125" customWidth="1"/>
    <col min="4" max="4" width="17.7109375" customWidth="1"/>
    <col min="5" max="5" width="14.85546875" customWidth="1"/>
    <col min="6" max="6" width="16.140625" customWidth="1"/>
    <col min="7" max="7" width="14.28515625" customWidth="1"/>
    <col min="8" max="8" width="23.7109375" customWidth="1"/>
    <col min="9" max="10" width="13.85546875" bestFit="1" customWidth="1"/>
    <col min="13" max="13" width="13.85546875" bestFit="1" customWidth="1"/>
  </cols>
  <sheetData>
    <row r="3" spans="1:13" x14ac:dyDescent="0.25">
      <c r="A3" s="13" t="s">
        <v>21</v>
      </c>
      <c r="B3" s="13"/>
      <c r="C3" s="13"/>
      <c r="D3" s="13"/>
      <c r="E3" s="13"/>
      <c r="F3" s="13"/>
      <c r="G3" s="13"/>
      <c r="H3" s="13"/>
    </row>
    <row r="4" spans="1:13" ht="15.75" x14ac:dyDescent="0.25">
      <c r="A4" s="13"/>
      <c r="B4" s="13"/>
      <c r="C4" s="13"/>
      <c r="D4" s="13"/>
      <c r="E4" s="13"/>
      <c r="F4" s="13"/>
      <c r="G4" s="13"/>
      <c r="H4" s="13"/>
      <c r="I4" s="1"/>
      <c r="J4" s="1"/>
      <c r="K4" s="1"/>
    </row>
    <row r="5" spans="1:13" ht="15.75" x14ac:dyDescent="0.25">
      <c r="B5" s="2"/>
    </row>
    <row r="7" spans="1:13" ht="60" x14ac:dyDescent="0.25">
      <c r="A7" s="8" t="s">
        <v>22</v>
      </c>
      <c r="B7" s="8" t="s">
        <v>1</v>
      </c>
      <c r="C7" s="8" t="s">
        <v>2</v>
      </c>
      <c r="D7" s="9" t="s">
        <v>17</v>
      </c>
      <c r="E7" s="8" t="s">
        <v>3</v>
      </c>
      <c r="F7" s="9" t="s">
        <v>16</v>
      </c>
      <c r="G7" s="8" t="s">
        <v>19</v>
      </c>
      <c r="H7" s="9" t="s">
        <v>20</v>
      </c>
    </row>
    <row r="8" spans="1:13" ht="15.75" x14ac:dyDescent="0.25">
      <c r="A8" s="5" t="s">
        <v>0</v>
      </c>
      <c r="B8" s="10">
        <v>124937223</v>
      </c>
      <c r="C8" s="10">
        <f>D8-B8</f>
        <v>140829757</v>
      </c>
      <c r="D8" s="10">
        <v>265766980</v>
      </c>
      <c r="E8" s="10">
        <f>F8-D8</f>
        <v>138728232</v>
      </c>
      <c r="F8" s="10">
        <v>404495212</v>
      </c>
      <c r="G8" s="10">
        <f>H8-F8</f>
        <v>138916095</v>
      </c>
      <c r="H8" s="10">
        <v>543411307</v>
      </c>
      <c r="I8" s="6"/>
      <c r="J8" s="6"/>
      <c r="K8" s="6"/>
    </row>
    <row r="9" spans="1:13" ht="30.75" x14ac:dyDescent="0.25">
      <c r="A9" s="4" t="s">
        <v>4</v>
      </c>
      <c r="B9" s="11">
        <f>49137148+43164064</f>
        <v>92301212</v>
      </c>
      <c r="C9" s="11">
        <f t="shared" ref="C9:C15" si="0">D9-B9</f>
        <v>95474918</v>
      </c>
      <c r="D9" s="11">
        <f>100830530+86945600</f>
        <v>187776130</v>
      </c>
      <c r="E9" s="11">
        <f t="shared" ref="E9:E15" si="1">F9-D9</f>
        <v>97474040</v>
      </c>
      <c r="F9" s="11">
        <f>154780290+130469880</f>
        <v>285250170</v>
      </c>
      <c r="G9" s="11">
        <v>98257185</v>
      </c>
      <c r="H9" s="11">
        <f>F9+G9</f>
        <v>383507355</v>
      </c>
      <c r="I9" s="6"/>
      <c r="J9" s="6"/>
      <c r="K9" s="6"/>
      <c r="M9" s="6"/>
    </row>
    <row r="10" spans="1:13" ht="15.75" x14ac:dyDescent="0.25">
      <c r="A10" s="3" t="s">
        <v>5</v>
      </c>
      <c r="B10" s="11">
        <f>27067319+1350000</f>
        <v>28417319</v>
      </c>
      <c r="C10" s="11">
        <f t="shared" si="0"/>
        <v>30262611</v>
      </c>
      <c r="D10" s="11">
        <f>55979930+2700000</f>
        <v>58679930</v>
      </c>
      <c r="E10" s="11">
        <f t="shared" si="1"/>
        <v>30084670</v>
      </c>
      <c r="F10" s="11">
        <f>84714600+4050000</f>
        <v>88764600</v>
      </c>
      <c r="G10" s="11">
        <v>32013717</v>
      </c>
      <c r="H10" s="11">
        <v>120778317</v>
      </c>
      <c r="I10" s="6"/>
      <c r="J10" s="6"/>
      <c r="K10" s="6"/>
    </row>
    <row r="11" spans="1:13" ht="31.5" customHeight="1" x14ac:dyDescent="0.25">
      <c r="A11" s="4" t="s">
        <v>18</v>
      </c>
      <c r="B11" s="11">
        <v>0</v>
      </c>
      <c r="C11" s="11">
        <f t="shared" si="0"/>
        <v>0</v>
      </c>
      <c r="D11" s="11">
        <v>0</v>
      </c>
      <c r="E11" s="11">
        <f t="shared" si="1"/>
        <v>4432155</v>
      </c>
      <c r="F11" s="11">
        <v>4432155</v>
      </c>
      <c r="G11" s="11">
        <v>1221300</v>
      </c>
      <c r="H11" s="11">
        <v>5653455</v>
      </c>
      <c r="I11" s="6"/>
      <c r="J11" s="6"/>
      <c r="K11" s="6"/>
    </row>
    <row r="12" spans="1:13" ht="32.25" customHeight="1" x14ac:dyDescent="0.25">
      <c r="A12" s="4" t="s">
        <v>6</v>
      </c>
      <c r="B12" s="11">
        <v>0</v>
      </c>
      <c r="C12" s="11">
        <f t="shared" si="0"/>
        <v>0</v>
      </c>
      <c r="D12" s="11">
        <v>0</v>
      </c>
      <c r="E12" s="11">
        <f t="shared" si="1"/>
        <v>0</v>
      </c>
      <c r="F12" s="11">
        <v>0</v>
      </c>
      <c r="G12" s="11">
        <v>0</v>
      </c>
      <c r="H12" s="11">
        <v>0</v>
      </c>
      <c r="I12" s="6"/>
      <c r="J12" s="6"/>
      <c r="K12" s="6"/>
    </row>
    <row r="13" spans="1:13" ht="30.75" x14ac:dyDescent="0.25">
      <c r="A13" s="4" t="s">
        <v>7</v>
      </c>
      <c r="B13" s="11">
        <v>0</v>
      </c>
      <c r="C13" s="11">
        <f t="shared" si="0"/>
        <v>10491084</v>
      </c>
      <c r="D13" s="11">
        <v>10491084</v>
      </c>
      <c r="E13" s="11">
        <f>F13-D13</f>
        <v>1964369</v>
      </c>
      <c r="F13" s="11">
        <v>12455453</v>
      </c>
      <c r="G13" s="11">
        <v>2851776</v>
      </c>
      <c r="H13" s="11">
        <v>15307229</v>
      </c>
      <c r="I13" s="6"/>
      <c r="J13" s="6"/>
      <c r="K13" s="6"/>
    </row>
    <row r="14" spans="1:13" ht="30.75" x14ac:dyDescent="0.25">
      <c r="A14" s="4" t="s">
        <v>8</v>
      </c>
      <c r="B14" s="11">
        <v>284046</v>
      </c>
      <c r="C14" s="11">
        <f t="shared" si="0"/>
        <v>249911</v>
      </c>
      <c r="D14" s="11">
        <v>533957</v>
      </c>
      <c r="E14" s="11">
        <f t="shared" si="1"/>
        <v>269523</v>
      </c>
      <c r="F14" s="11">
        <v>803480</v>
      </c>
      <c r="G14" s="11">
        <v>388510</v>
      </c>
      <c r="H14" s="11">
        <v>1191990</v>
      </c>
      <c r="I14" s="6"/>
      <c r="J14" s="6"/>
      <c r="K14" s="6"/>
    </row>
    <row r="15" spans="1:13" ht="35.25" customHeight="1" x14ac:dyDescent="0.25">
      <c r="A15" s="4" t="s">
        <v>9</v>
      </c>
      <c r="B15" s="11">
        <f>5284646-1350000</f>
        <v>3934646</v>
      </c>
      <c r="C15" s="11">
        <f t="shared" si="0"/>
        <v>4351233</v>
      </c>
      <c r="D15" s="11">
        <f>10985879-2700000</f>
        <v>8285879</v>
      </c>
      <c r="E15" s="11">
        <f t="shared" si="1"/>
        <v>4503475</v>
      </c>
      <c r="F15" s="11">
        <f>16839354-4050000</f>
        <v>12789354</v>
      </c>
      <c r="G15" s="11">
        <v>4183607</v>
      </c>
      <c r="H15" s="11">
        <v>16972961</v>
      </c>
      <c r="I15" s="6"/>
      <c r="J15" s="6"/>
      <c r="K15" s="6"/>
    </row>
    <row r="16" spans="1:13" ht="16.5" customHeight="1" x14ac:dyDescent="0.25">
      <c r="A16" s="3"/>
      <c r="B16" s="11"/>
      <c r="C16" s="11"/>
      <c r="D16" s="11"/>
      <c r="E16" s="11"/>
      <c r="F16" s="11"/>
      <c r="G16" s="11"/>
      <c r="H16" s="11"/>
      <c r="I16" s="6"/>
      <c r="J16" s="6"/>
      <c r="K16" s="6"/>
    </row>
    <row r="17" spans="1:11" ht="15.75" x14ac:dyDescent="0.25">
      <c r="A17" s="7" t="s">
        <v>10</v>
      </c>
      <c r="B17" s="12">
        <v>139588965</v>
      </c>
      <c r="C17" s="12">
        <v>138832972</v>
      </c>
      <c r="D17" s="12">
        <v>278421937</v>
      </c>
      <c r="E17" s="12">
        <v>138089263</v>
      </c>
      <c r="F17" s="12">
        <v>416511200</v>
      </c>
      <c r="G17" s="12">
        <f>H17-F17</f>
        <v>142136640</v>
      </c>
      <c r="H17" s="12">
        <v>558647840</v>
      </c>
      <c r="I17" s="6"/>
      <c r="J17" s="6"/>
      <c r="K17" s="6"/>
    </row>
    <row r="18" spans="1:11" ht="15.75" x14ac:dyDescent="0.25">
      <c r="A18" s="4" t="s">
        <v>11</v>
      </c>
      <c r="B18" s="11">
        <v>87700370</v>
      </c>
      <c r="C18" s="11">
        <v>86983057</v>
      </c>
      <c r="D18" s="11">
        <v>174683427</v>
      </c>
      <c r="E18" s="11">
        <v>87456753</v>
      </c>
      <c r="F18" s="11">
        <v>262140180</v>
      </c>
      <c r="G18" s="11">
        <f>H18-F18</f>
        <v>86170979</v>
      </c>
      <c r="H18" s="11">
        <v>348311159</v>
      </c>
      <c r="I18" s="6"/>
      <c r="J18" s="6"/>
      <c r="K18" s="6"/>
    </row>
    <row r="19" spans="1:11" ht="15.75" x14ac:dyDescent="0.25">
      <c r="A19" s="4" t="s">
        <v>12</v>
      </c>
      <c r="B19" s="11">
        <v>12811456</v>
      </c>
      <c r="C19" s="11">
        <v>14981332</v>
      </c>
      <c r="D19" s="11">
        <v>27792788</v>
      </c>
      <c r="E19" s="11">
        <v>15857546</v>
      </c>
      <c r="F19" s="11">
        <v>43650334</v>
      </c>
      <c r="G19" s="11">
        <f t="shared" ref="G19:G21" si="2">H19-F19</f>
        <v>16692948</v>
      </c>
      <c r="H19" s="11">
        <v>60343282</v>
      </c>
      <c r="I19" s="6"/>
      <c r="J19" s="6"/>
      <c r="K19" s="6"/>
    </row>
    <row r="20" spans="1:11" ht="36.75" customHeight="1" x14ac:dyDescent="0.25">
      <c r="A20" s="4" t="s">
        <v>13</v>
      </c>
      <c r="B20" s="11">
        <v>12572354</v>
      </c>
      <c r="C20" s="11">
        <v>13425454</v>
      </c>
      <c r="D20" s="11">
        <v>25997808</v>
      </c>
      <c r="E20" s="11">
        <v>13084533</v>
      </c>
      <c r="F20" s="11">
        <v>39082341</v>
      </c>
      <c r="G20" s="11">
        <f t="shared" si="2"/>
        <v>13279199</v>
      </c>
      <c r="H20" s="11">
        <v>52361540</v>
      </c>
      <c r="I20" s="6"/>
      <c r="J20" s="6"/>
      <c r="K20" s="6"/>
    </row>
    <row r="21" spans="1:11" ht="15.75" x14ac:dyDescent="0.25">
      <c r="A21" s="4" t="s">
        <v>14</v>
      </c>
      <c r="B21" s="11">
        <v>26504785</v>
      </c>
      <c r="C21" s="11">
        <v>23443129</v>
      </c>
      <c r="D21" s="11">
        <v>49947914</v>
      </c>
      <c r="E21" s="11">
        <v>21690431</v>
      </c>
      <c r="F21" s="11">
        <v>71638345</v>
      </c>
      <c r="G21" s="11">
        <f t="shared" si="2"/>
        <v>25993514</v>
      </c>
      <c r="H21" s="11">
        <v>97631859</v>
      </c>
      <c r="I21" s="6"/>
      <c r="J21" s="6"/>
      <c r="K21" s="6"/>
    </row>
    <row r="22" spans="1:11" ht="19.5" customHeight="1" x14ac:dyDescent="0.25">
      <c r="A22" s="7" t="s">
        <v>15</v>
      </c>
      <c r="B22" s="12">
        <f>B8-B17</f>
        <v>-14651742</v>
      </c>
      <c r="C22" s="12">
        <f t="shared" ref="C22:E22" si="3">C8-C17</f>
        <v>1996785</v>
      </c>
      <c r="D22" s="12">
        <f t="shared" si="3"/>
        <v>-12654957</v>
      </c>
      <c r="E22" s="12">
        <f t="shared" si="3"/>
        <v>638969</v>
      </c>
      <c r="F22" s="12">
        <f>F8-F17</f>
        <v>-12015988</v>
      </c>
      <c r="G22" s="12">
        <f t="shared" ref="G22:H22" si="4">G8-G17</f>
        <v>-3220545</v>
      </c>
      <c r="H22" s="12">
        <f t="shared" si="4"/>
        <v>-15236533</v>
      </c>
      <c r="I22" s="6"/>
      <c r="J22" s="6"/>
      <c r="K22" s="6"/>
    </row>
    <row r="23" spans="1:11" x14ac:dyDescent="0.25">
      <c r="J23" s="6"/>
    </row>
    <row r="25" spans="1:11" x14ac:dyDescent="0.25">
      <c r="E25" s="6"/>
    </row>
  </sheetData>
  <mergeCells count="1">
    <mergeCell ref="A3:H4"/>
  </mergeCells>
  <pageMargins left="0.7" right="0.7" top="0.75" bottom="0.75" header="0.3" footer="0.3"/>
  <pageSetup paperSize="9" scale="8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SIT CF ORD 1117</vt:lpstr>
      <vt:lpstr>'SIT CF ORD 1117'!Zona_de_imprimat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scjarad</cp:lastModifiedBy>
  <cp:lastPrinted>2026-02-04T07:48:27Z</cp:lastPrinted>
  <dcterms:created xsi:type="dcterms:W3CDTF">2015-06-05T18:17:20Z</dcterms:created>
  <dcterms:modified xsi:type="dcterms:W3CDTF">2026-02-06T08:44:04Z</dcterms:modified>
</cp:coreProperties>
</file>