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na.chirila\Downloads\"/>
    </mc:Choice>
  </mc:AlternateContent>
  <xr:revisionPtr revIDLastSave="0" documentId="13_ncr:1_{E8CA9A1F-22B3-4433-9596-CC34D3B4CA7D}" xr6:coauthVersionLast="47" xr6:coauthVersionMax="47" xr10:uidLastSave="{00000000-0000-0000-0000-000000000000}"/>
  <bookViews>
    <workbookView xWindow="-110" yWindow="-110" windowWidth="38620" windowHeight="21100" activeTab="2" xr2:uid="{00000000-000D-0000-FFFF-FFFF00000000}"/>
  </bookViews>
  <sheets>
    <sheet name="tarif (2)" sheetId="5" r:id="rId1"/>
    <sheet name="tarif" sheetId="4" state="hidden" r:id="rId2"/>
    <sheet name="Tarif 01.05.2026" sheetId="10" r:id="rId3"/>
    <sheet name="Tarif 01.02.2026" sheetId="9" r:id="rId4"/>
    <sheet name="Tarif 01.11.2025" sheetId="8" r:id="rId5"/>
    <sheet name="Tarif 01.08.2025" sheetId="7" r:id="rId6"/>
    <sheet name="Tarif 01.05.2025" sheetId="6" r:id="rId7"/>
    <sheet name="Sheet1 (2)" sheetId="2" r:id="rId8"/>
    <sheet name="Foaie1" sheetId="3" r:id="rId9"/>
    <sheet name="Sheet1" sheetId="1" r:id="rId10"/>
  </sheets>
  <definedNames>
    <definedName name="_xlnm._FilterDatabase" localSheetId="8" hidden="1">Foaie1!$A$10:$R$59</definedName>
    <definedName name="_xlnm._FilterDatabase" localSheetId="7" hidden="1">'Sheet1 (2)'!$A$1:$N$96</definedName>
  </definedNames>
  <calcPr calcId="191029"/>
</workbook>
</file>

<file path=xl/calcChain.xml><?xml version="1.0" encoding="utf-8"?>
<calcChain xmlns="http://schemas.openxmlformats.org/spreadsheetml/2006/main">
  <c r="F10" i="10" l="1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F9" i="10"/>
  <c r="E9" i="10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F9" i="9"/>
  <c r="E9" i="9"/>
  <c r="E9" i="8"/>
  <c r="C60" i="9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F9" i="8"/>
  <c r="E9" i="7"/>
  <c r="C59" i="8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F9" i="7"/>
  <c r="C59" i="7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F9" i="6"/>
  <c r="E9" i="6"/>
  <c r="C59" i="6"/>
  <c r="F30" i="5" l="1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9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24" i="5"/>
  <c r="E25" i="5"/>
  <c r="E26" i="5"/>
  <c r="E27" i="5"/>
  <c r="E28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9" i="5"/>
  <c r="P30" i="3"/>
  <c r="O69" i="3"/>
  <c r="G65" i="3"/>
  <c r="F65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11" i="3"/>
  <c r="N70" i="3"/>
  <c r="N63" i="3"/>
  <c r="N71" i="3" s="1"/>
  <c r="O25" i="3"/>
  <c r="O61" i="3"/>
  <c r="P61" i="3"/>
  <c r="O62" i="3"/>
  <c r="M61" i="3"/>
  <c r="M62" i="3"/>
  <c r="P62" i="3" s="1"/>
  <c r="D63" i="3"/>
  <c r="F63" i="3"/>
  <c r="G63" i="3"/>
  <c r="H63" i="3"/>
  <c r="I63" i="3"/>
  <c r="J63" i="3"/>
  <c r="K63" i="3"/>
  <c r="L63" i="3"/>
  <c r="C63" i="3"/>
  <c r="E60" i="3"/>
  <c r="M60" i="3" s="1"/>
  <c r="P60" i="3" s="1"/>
  <c r="E61" i="3"/>
  <c r="E62" i="3"/>
  <c r="E66" i="3"/>
  <c r="E67" i="3"/>
  <c r="M67" i="3" s="1"/>
  <c r="P67" i="3" s="1"/>
  <c r="E68" i="3"/>
  <c r="M68" i="3" s="1"/>
  <c r="P68" i="3" s="1"/>
  <c r="E69" i="3"/>
  <c r="M69" i="3" s="1"/>
  <c r="P69" i="3" s="1"/>
  <c r="E65" i="3"/>
  <c r="O65" i="3" s="1"/>
  <c r="R65" i="3" s="1"/>
  <c r="E12" i="3"/>
  <c r="M12" i="3" s="1"/>
  <c r="P12" i="3" s="1"/>
  <c r="E13" i="3"/>
  <c r="M13" i="3" s="1"/>
  <c r="P13" i="3" s="1"/>
  <c r="E14" i="3"/>
  <c r="M14" i="3" s="1"/>
  <c r="P14" i="3" s="1"/>
  <c r="E15" i="3"/>
  <c r="O15" i="3" s="1"/>
  <c r="E16" i="3"/>
  <c r="M16" i="3" s="1"/>
  <c r="P16" i="3" s="1"/>
  <c r="E17" i="3"/>
  <c r="M17" i="3" s="1"/>
  <c r="P17" i="3" s="1"/>
  <c r="E18" i="3"/>
  <c r="M18" i="3" s="1"/>
  <c r="P18" i="3" s="1"/>
  <c r="E19" i="3"/>
  <c r="O19" i="3" s="1"/>
  <c r="E20" i="3"/>
  <c r="O20" i="3" s="1"/>
  <c r="E21" i="3"/>
  <c r="O21" i="3" s="1"/>
  <c r="E22" i="3"/>
  <c r="O22" i="3" s="1"/>
  <c r="E23" i="3"/>
  <c r="M23" i="3" s="1"/>
  <c r="P23" i="3" s="1"/>
  <c r="E24" i="3"/>
  <c r="M24" i="3" s="1"/>
  <c r="P24" i="3" s="1"/>
  <c r="E25" i="3"/>
  <c r="E26" i="3"/>
  <c r="O26" i="3" s="1"/>
  <c r="E27" i="3"/>
  <c r="O27" i="3" s="1"/>
  <c r="E28" i="3"/>
  <c r="M28" i="3" s="1"/>
  <c r="P28" i="3" s="1"/>
  <c r="E29" i="3"/>
  <c r="M29" i="3" s="1"/>
  <c r="P29" i="3" s="1"/>
  <c r="E30" i="3"/>
  <c r="M30" i="3" s="1"/>
  <c r="E31" i="3"/>
  <c r="O31" i="3" s="1"/>
  <c r="E32" i="3"/>
  <c r="E33" i="3"/>
  <c r="O33" i="3" s="1"/>
  <c r="E34" i="3"/>
  <c r="M34" i="3" s="1"/>
  <c r="P34" i="3" s="1"/>
  <c r="E35" i="3"/>
  <c r="M35" i="3" s="1"/>
  <c r="P35" i="3" s="1"/>
  <c r="E36" i="3"/>
  <c r="M36" i="3" s="1"/>
  <c r="P36" i="3" s="1"/>
  <c r="E37" i="3"/>
  <c r="M37" i="3" s="1"/>
  <c r="P37" i="3" s="1"/>
  <c r="E38" i="3"/>
  <c r="O38" i="3" s="1"/>
  <c r="E39" i="3"/>
  <c r="O39" i="3" s="1"/>
  <c r="E40" i="3"/>
  <c r="M40" i="3" s="1"/>
  <c r="P40" i="3" s="1"/>
  <c r="E41" i="3"/>
  <c r="M41" i="3" s="1"/>
  <c r="P41" i="3" s="1"/>
  <c r="E42" i="3"/>
  <c r="M42" i="3" s="1"/>
  <c r="P42" i="3" s="1"/>
  <c r="E43" i="3"/>
  <c r="O43" i="3" s="1"/>
  <c r="E44" i="3"/>
  <c r="O44" i="3" s="1"/>
  <c r="E45" i="3"/>
  <c r="O45" i="3" s="1"/>
  <c r="E46" i="3"/>
  <c r="M46" i="3" s="1"/>
  <c r="P46" i="3" s="1"/>
  <c r="E47" i="3"/>
  <c r="M47" i="3" s="1"/>
  <c r="P47" i="3" s="1"/>
  <c r="E48" i="3"/>
  <c r="O48" i="3" s="1"/>
  <c r="E49" i="3"/>
  <c r="M49" i="3" s="1"/>
  <c r="P49" i="3" s="1"/>
  <c r="E50" i="3"/>
  <c r="O50" i="3" s="1"/>
  <c r="E51" i="3"/>
  <c r="O51" i="3" s="1"/>
  <c r="E52" i="3"/>
  <c r="M52" i="3" s="1"/>
  <c r="P52" i="3" s="1"/>
  <c r="E53" i="3"/>
  <c r="M53" i="3" s="1"/>
  <c r="P53" i="3" s="1"/>
  <c r="E54" i="3"/>
  <c r="M54" i="3" s="1"/>
  <c r="P54" i="3" s="1"/>
  <c r="E55" i="3"/>
  <c r="O55" i="3" s="1"/>
  <c r="E56" i="3"/>
  <c r="O56" i="3" s="1"/>
  <c r="E57" i="3"/>
  <c r="O57" i="3" s="1"/>
  <c r="E58" i="3"/>
  <c r="M58" i="3" s="1"/>
  <c r="P58" i="3" s="1"/>
  <c r="E59" i="3"/>
  <c r="M59" i="3" s="1"/>
  <c r="P59" i="3" s="1"/>
  <c r="E11" i="3"/>
  <c r="O11" i="3" s="1"/>
  <c r="O54" i="3"/>
  <c r="E96" i="2"/>
  <c r="G96" i="2"/>
  <c r="H96" i="2"/>
  <c r="I96" i="2"/>
  <c r="J96" i="2"/>
  <c r="K96" i="2"/>
  <c r="L96" i="2"/>
  <c r="M96" i="2"/>
  <c r="D96" i="2"/>
  <c r="O35" i="3" l="1"/>
  <c r="O34" i="3"/>
  <c r="O60" i="3"/>
  <c r="E63" i="3"/>
  <c r="O32" i="3"/>
  <c r="O30" i="3"/>
  <c r="O29" i="3"/>
  <c r="R29" i="3" s="1"/>
  <c r="O28" i="3"/>
  <c r="O40" i="3"/>
  <c r="O59" i="3"/>
  <c r="O46" i="3"/>
  <c r="O42" i="3"/>
  <c r="O41" i="3"/>
  <c r="O36" i="3"/>
  <c r="O24" i="3"/>
  <c r="M22" i="3"/>
  <c r="P22" i="3" s="1"/>
  <c r="O12" i="3"/>
  <c r="O66" i="3"/>
  <c r="R66" i="3" s="1"/>
  <c r="O13" i="3"/>
  <c r="O58" i="3"/>
  <c r="M48" i="3"/>
  <c r="P48" i="3" s="1"/>
  <c r="O53" i="3"/>
  <c r="M44" i="3"/>
  <c r="P44" i="3" s="1"/>
  <c r="O52" i="3"/>
  <c r="O37" i="3"/>
  <c r="M32" i="3"/>
  <c r="P32" i="3" s="1"/>
  <c r="O23" i="3"/>
  <c r="O49" i="3"/>
  <c r="O18" i="3"/>
  <c r="O17" i="3"/>
  <c r="M21" i="3"/>
  <c r="P21" i="3" s="1"/>
  <c r="O47" i="3"/>
  <c r="M20" i="3"/>
  <c r="P20" i="3" s="1"/>
  <c r="M19" i="3"/>
  <c r="P19" i="3" s="1"/>
  <c r="M11" i="3"/>
  <c r="M56" i="3"/>
  <c r="P56" i="3" s="1"/>
  <c r="M51" i="3"/>
  <c r="P51" i="3" s="1"/>
  <c r="M39" i="3"/>
  <c r="P39" i="3" s="1"/>
  <c r="M27" i="3"/>
  <c r="P27" i="3" s="1"/>
  <c r="M15" i="3"/>
  <c r="P15" i="3" s="1"/>
  <c r="O67" i="3"/>
  <c r="R67" i="3" s="1"/>
  <c r="M50" i="3"/>
  <c r="P50" i="3" s="1"/>
  <c r="M38" i="3"/>
  <c r="P38" i="3" s="1"/>
  <c r="M26" i="3"/>
  <c r="P26" i="3" s="1"/>
  <c r="M25" i="3"/>
  <c r="P25" i="3" s="1"/>
  <c r="O16" i="3"/>
  <c r="M65" i="3"/>
  <c r="M57" i="3"/>
  <c r="P57" i="3" s="1"/>
  <c r="M45" i="3"/>
  <c r="P45" i="3" s="1"/>
  <c r="M33" i="3"/>
  <c r="P33" i="3" s="1"/>
  <c r="O63" i="3"/>
  <c r="R63" i="3" s="1"/>
  <c r="M55" i="3"/>
  <c r="P55" i="3" s="1"/>
  <c r="M43" i="3"/>
  <c r="P43" i="3" s="1"/>
  <c r="M31" i="3"/>
  <c r="P31" i="3" s="1"/>
  <c r="R69" i="3"/>
  <c r="O68" i="3"/>
  <c r="R68" i="3" s="1"/>
  <c r="M66" i="3"/>
  <c r="O14" i="3"/>
  <c r="P66" i="3" l="1"/>
  <c r="P65" i="3"/>
  <c r="P11" i="3"/>
  <c r="M63" i="3"/>
  <c r="P63" i="3"/>
  <c r="F3" i="2"/>
  <c r="N3" i="2" s="1"/>
  <c r="F4" i="2"/>
  <c r="N4" i="2" s="1"/>
  <c r="F5" i="2"/>
  <c r="N5" i="2" s="1"/>
  <c r="F6" i="2"/>
  <c r="F7" i="2"/>
  <c r="F8" i="2"/>
  <c r="N8" i="2" s="1"/>
  <c r="F9" i="2"/>
  <c r="N9" i="2" s="1"/>
  <c r="F10" i="2"/>
  <c r="N10" i="2" s="1"/>
  <c r="F11" i="2"/>
  <c r="N11" i="2" s="1"/>
  <c r="F12" i="2"/>
  <c r="N12" i="2" s="1"/>
  <c r="F13" i="2"/>
  <c r="N13" i="2" s="1"/>
  <c r="F14" i="2"/>
  <c r="N14" i="2" s="1"/>
  <c r="F15" i="2"/>
  <c r="N15" i="2" s="1"/>
  <c r="F16" i="2"/>
  <c r="N16" i="2" s="1"/>
  <c r="F17" i="2"/>
  <c r="N17" i="2" s="1"/>
  <c r="F18" i="2"/>
  <c r="F19" i="2"/>
  <c r="F20" i="2"/>
  <c r="N20" i="2" s="1"/>
  <c r="F21" i="2"/>
  <c r="N21" i="2" s="1"/>
  <c r="F22" i="2"/>
  <c r="N22" i="2" s="1"/>
  <c r="F23" i="2"/>
  <c r="N23" i="2" s="1"/>
  <c r="F24" i="2"/>
  <c r="N24" i="2" s="1"/>
  <c r="F25" i="2"/>
  <c r="N25" i="2" s="1"/>
  <c r="F26" i="2"/>
  <c r="N26" i="2" s="1"/>
  <c r="F27" i="2"/>
  <c r="N27" i="2" s="1"/>
  <c r="F28" i="2"/>
  <c r="N28" i="2" s="1"/>
  <c r="F29" i="2"/>
  <c r="N29" i="2" s="1"/>
  <c r="F30" i="2"/>
  <c r="N30" i="2" s="1"/>
  <c r="F31" i="2"/>
  <c r="N31" i="2" s="1"/>
  <c r="F32" i="2"/>
  <c r="N32" i="2" s="1"/>
  <c r="F33" i="2"/>
  <c r="N33" i="2" s="1"/>
  <c r="F34" i="2"/>
  <c r="N34" i="2" s="1"/>
  <c r="F35" i="2"/>
  <c r="N35" i="2" s="1"/>
  <c r="F36" i="2"/>
  <c r="N36" i="2" s="1"/>
  <c r="F37" i="2"/>
  <c r="N37" i="2" s="1"/>
  <c r="F38" i="2"/>
  <c r="N38" i="2" s="1"/>
  <c r="F39" i="2"/>
  <c r="N39" i="2" s="1"/>
  <c r="F40" i="2"/>
  <c r="N40" i="2" s="1"/>
  <c r="F41" i="2"/>
  <c r="N41" i="2" s="1"/>
  <c r="F42" i="2"/>
  <c r="N42" i="2" s="1"/>
  <c r="F43" i="2"/>
  <c r="N43" i="2" s="1"/>
  <c r="F44" i="2"/>
  <c r="N44" i="2" s="1"/>
  <c r="F45" i="2"/>
  <c r="N45" i="2" s="1"/>
  <c r="F46" i="2"/>
  <c r="N46" i="2" s="1"/>
  <c r="F47" i="2"/>
  <c r="N47" i="2" s="1"/>
  <c r="F48" i="2"/>
  <c r="N48" i="2" s="1"/>
  <c r="F49" i="2"/>
  <c r="N49" i="2" s="1"/>
  <c r="F50" i="2"/>
  <c r="N50" i="2" s="1"/>
  <c r="F51" i="2"/>
  <c r="N51" i="2" s="1"/>
  <c r="F52" i="2"/>
  <c r="N52" i="2" s="1"/>
  <c r="F53" i="2"/>
  <c r="N53" i="2" s="1"/>
  <c r="F54" i="2"/>
  <c r="F55" i="2"/>
  <c r="F56" i="2"/>
  <c r="F57" i="2"/>
  <c r="N57" i="2" s="1"/>
  <c r="F58" i="2"/>
  <c r="N58" i="2" s="1"/>
  <c r="F59" i="2"/>
  <c r="N59" i="2" s="1"/>
  <c r="F60" i="2"/>
  <c r="N60" i="2" s="1"/>
  <c r="F61" i="2"/>
  <c r="N61" i="2" s="1"/>
  <c r="F62" i="2"/>
  <c r="N62" i="2" s="1"/>
  <c r="F63" i="2"/>
  <c r="N63" i="2" s="1"/>
  <c r="F64" i="2"/>
  <c r="N64" i="2" s="1"/>
  <c r="F65" i="2"/>
  <c r="N65" i="2" s="1"/>
  <c r="F66" i="2"/>
  <c r="F67" i="2"/>
  <c r="N67" i="2" s="1"/>
  <c r="F68" i="2"/>
  <c r="N68" i="2" s="1"/>
  <c r="F69" i="2"/>
  <c r="N69" i="2" s="1"/>
  <c r="F70" i="2"/>
  <c r="N70" i="2" s="1"/>
  <c r="F71" i="2"/>
  <c r="N71" i="2" s="1"/>
  <c r="F72" i="2"/>
  <c r="N72" i="2" s="1"/>
  <c r="F73" i="2"/>
  <c r="N73" i="2" s="1"/>
  <c r="F74" i="2"/>
  <c r="N74" i="2" s="1"/>
  <c r="F75" i="2"/>
  <c r="N75" i="2" s="1"/>
  <c r="F76" i="2"/>
  <c r="N76" i="2" s="1"/>
  <c r="F77" i="2"/>
  <c r="N77" i="2" s="1"/>
  <c r="F78" i="2"/>
  <c r="N78" i="2" s="1"/>
  <c r="F79" i="2"/>
  <c r="N79" i="2" s="1"/>
  <c r="F80" i="2"/>
  <c r="N80" i="2" s="1"/>
  <c r="F81" i="2"/>
  <c r="N81" i="2" s="1"/>
  <c r="F82" i="2"/>
  <c r="N82" i="2" s="1"/>
  <c r="F83" i="2"/>
  <c r="N83" i="2" s="1"/>
  <c r="F84" i="2"/>
  <c r="N84" i="2" s="1"/>
  <c r="F85" i="2"/>
  <c r="N85" i="2" s="1"/>
  <c r="F86" i="2"/>
  <c r="N86" i="2" s="1"/>
  <c r="F87" i="2"/>
  <c r="N87" i="2" s="1"/>
  <c r="F88" i="2"/>
  <c r="N88" i="2" s="1"/>
  <c r="F89" i="2"/>
  <c r="N89" i="2" s="1"/>
  <c r="F90" i="2"/>
  <c r="F91" i="2"/>
  <c r="N91" i="2" s="1"/>
  <c r="F92" i="2"/>
  <c r="F93" i="2"/>
  <c r="N93" i="2" s="1"/>
  <c r="F94" i="2"/>
  <c r="N94" i="2" s="1"/>
  <c r="F95" i="2"/>
  <c r="N95" i="2" s="1"/>
  <c r="N6" i="2"/>
  <c r="N7" i="2"/>
  <c r="N18" i="2"/>
  <c r="N19" i="2"/>
  <c r="N54" i="2"/>
  <c r="N55" i="2"/>
  <c r="N56" i="2"/>
  <c r="N66" i="2"/>
  <c r="N90" i="2"/>
  <c r="N92" i="2"/>
  <c r="F2" i="2"/>
  <c r="N2" i="2" l="1"/>
  <c r="F96" i="2"/>
  <c r="N96" i="2"/>
</calcChain>
</file>

<file path=xl/sharedStrings.xml><?xml version="1.0" encoding="utf-8"?>
<sst xmlns="http://schemas.openxmlformats.org/spreadsheetml/2006/main" count="1578" uniqueCount="304">
  <si>
    <t xml:space="preserve">Spitalul Clinic Judetean de Urgenta Arad   </t>
  </si>
  <si>
    <t/>
  </si>
  <si>
    <t>Arad</t>
  </si>
  <si>
    <r>
      <rPr>
        <b/>
        <sz val="10"/>
        <color rgb="FF000000"/>
        <rFont val="Arial"/>
        <family val="2"/>
        <charset val="238"/>
      </rPr>
      <t xml:space="preserve">Cheltuieli sectii/clasificatie articole in Perioada </t>
    </r>
    <r>
      <rPr>
        <b/>
        <sz val="10"/>
        <color rgb="FF000000"/>
        <rFont val="Arial"/>
        <family val="2"/>
        <charset val="238"/>
      </rPr>
      <t>Ianuarie</t>
    </r>
    <r>
      <rPr>
        <b/>
        <sz val="10"/>
        <color rgb="FF000000"/>
        <rFont val="Arial"/>
        <family val="2"/>
        <charset val="238"/>
      </rPr>
      <t xml:space="preserve"> - </t>
    </r>
    <r>
      <rPr>
        <b/>
        <sz val="10"/>
        <color rgb="FF000000"/>
        <rFont val="Arial"/>
        <family val="2"/>
        <charset val="238"/>
      </rPr>
      <t>Septembrie</t>
    </r>
    <r>
      <rPr>
        <b/>
        <sz val="10"/>
        <color rgb="FF000000"/>
        <rFont val="Arial"/>
        <family val="2"/>
        <charset val="238"/>
      </rPr>
      <t xml:space="preserve">   </t>
    </r>
    <r>
      <rPr>
        <b/>
        <sz val="10"/>
        <color rgb="FF000000"/>
        <rFont val="Arial"/>
        <family val="2"/>
        <charset val="238"/>
      </rPr>
      <t xml:space="preserve">2024
</t>
    </r>
    <r>
      <rPr>
        <b/>
        <sz val="10"/>
        <color rgb="FF000000"/>
        <rFont val="Arial"/>
        <family val="2"/>
        <charset val="238"/>
      </rPr>
      <t xml:space="preserve">  </t>
    </r>
  </si>
  <si>
    <t>Cod</t>
  </si>
  <si>
    <t>Denumire sectie</t>
  </si>
  <si>
    <r>
      <rPr>
        <b/>
        <sz val="10"/>
        <color rgb="FF000000"/>
        <rFont val="Arial"/>
        <family val="2"/>
        <charset val="238"/>
      </rPr>
      <t xml:space="preserve">Salarii
</t>
    </r>
    <r>
      <rPr>
        <sz val="9"/>
        <color rgb="FF000000"/>
        <rFont val="Arial"/>
        <family val="2"/>
        <charset val="238"/>
      </rPr>
      <t>C0101</t>
    </r>
  </si>
  <si>
    <r>
      <rPr>
        <b/>
        <sz val="10"/>
        <color rgb="FF000000"/>
        <rFont val="Arial"/>
        <family val="2"/>
        <charset val="238"/>
      </rPr>
      <t xml:space="preserve">Medicamente
</t>
    </r>
    <r>
      <rPr>
        <sz val="9"/>
        <color rgb="FF000000"/>
        <rFont val="Arial"/>
        <family val="2"/>
        <charset val="238"/>
      </rPr>
      <t>C0201</t>
    </r>
  </si>
  <si>
    <r>
      <rPr>
        <b/>
        <sz val="10"/>
        <color rgb="FF000000"/>
        <rFont val="Arial"/>
        <family val="2"/>
        <charset val="238"/>
      </rPr>
      <t xml:space="preserve">Materiale sanitare
</t>
    </r>
    <r>
      <rPr>
        <sz val="9"/>
        <color rgb="FF000000"/>
        <rFont val="Arial"/>
        <family val="2"/>
        <charset val="238"/>
      </rPr>
      <t>C0202</t>
    </r>
  </si>
  <si>
    <r>
      <rPr>
        <b/>
        <sz val="10"/>
        <color rgb="FF000000"/>
        <rFont val="Arial"/>
        <family val="2"/>
        <charset val="238"/>
      </rPr>
      <t xml:space="preserve">Alte cheltuieli
</t>
    </r>
    <r>
      <rPr>
        <sz val="9"/>
        <color rgb="FF000000"/>
        <rFont val="Arial"/>
        <family val="2"/>
        <charset val="238"/>
      </rPr>
      <t>C0203</t>
    </r>
  </si>
  <si>
    <r>
      <rPr>
        <b/>
        <sz val="10"/>
        <color rgb="FF000000"/>
        <rFont val="Arial"/>
        <family val="2"/>
        <charset val="238"/>
      </rPr>
      <t xml:space="preserve">Reactivi
</t>
    </r>
    <r>
      <rPr>
        <sz val="9"/>
        <color rgb="FF000000"/>
        <rFont val="Arial"/>
        <family val="2"/>
        <charset val="238"/>
      </rPr>
      <t>C0204</t>
    </r>
  </si>
  <si>
    <r>
      <rPr>
        <b/>
        <sz val="10"/>
        <color rgb="FF000000"/>
        <rFont val="Arial"/>
        <family val="2"/>
        <charset val="238"/>
      </rPr>
      <t xml:space="preserve">Dezinfectanti
</t>
    </r>
    <r>
      <rPr>
        <sz val="9"/>
        <color rgb="FF000000"/>
        <rFont val="Arial"/>
        <family val="2"/>
        <charset val="238"/>
      </rPr>
      <t>C0205</t>
    </r>
  </si>
  <si>
    <r>
      <rPr>
        <b/>
        <sz val="10"/>
        <color rgb="FF000000"/>
        <rFont val="Arial"/>
        <family val="2"/>
        <charset val="238"/>
      </rPr>
      <t xml:space="preserve">Hrana
</t>
    </r>
    <r>
      <rPr>
        <sz val="9"/>
        <color rgb="FF000000"/>
        <rFont val="Arial"/>
        <family val="2"/>
        <charset val="238"/>
      </rPr>
      <t>C03</t>
    </r>
  </si>
  <si>
    <r>
      <rPr>
        <b/>
        <sz val="10"/>
        <color rgb="FF000000"/>
        <rFont val="Arial"/>
        <family val="2"/>
        <charset val="238"/>
      </rPr>
      <t xml:space="preserve">Chelt de capital
</t>
    </r>
    <r>
      <rPr>
        <sz val="9"/>
        <color rgb="FF000000"/>
        <rFont val="Arial"/>
        <family val="2"/>
        <charset val="238"/>
      </rPr>
      <t>C05</t>
    </r>
  </si>
  <si>
    <t>0</t>
  </si>
  <si>
    <t>1</t>
  </si>
  <si>
    <t>Directe</t>
  </si>
  <si>
    <t>Indirecte</t>
  </si>
  <si>
    <t>Total</t>
  </si>
  <si>
    <t>1011</t>
  </si>
  <si>
    <t>Boli infectioase I</t>
  </si>
  <si>
    <t>1011_7</t>
  </si>
  <si>
    <t xml:space="preserve">Boli infectioase-Adulti 7 Piata Mihai Viteazu </t>
  </si>
  <si>
    <t>1012</t>
  </si>
  <si>
    <t>Boli infectioase copii</t>
  </si>
  <si>
    <t>1023</t>
  </si>
  <si>
    <t>HIV/SIDA</t>
  </si>
  <si>
    <t>1051</t>
  </si>
  <si>
    <t>Cardiologie</t>
  </si>
  <si>
    <t>1061_PAL</t>
  </si>
  <si>
    <t>Ingrijiri paleative</t>
  </si>
  <si>
    <t>1071</t>
  </si>
  <si>
    <t>Dermatovenerologie</t>
  </si>
  <si>
    <t>1081</t>
  </si>
  <si>
    <t>Diabet zaharat, nutritie si boli metabolice</t>
  </si>
  <si>
    <t>1101</t>
  </si>
  <si>
    <t>Endocrinologie</t>
  </si>
  <si>
    <t>1111</t>
  </si>
  <si>
    <t>Gastroenterologie</t>
  </si>
  <si>
    <t>1131</t>
  </si>
  <si>
    <t>Hematologie</t>
  </si>
  <si>
    <t>1141</t>
  </si>
  <si>
    <t>Hemodializa</t>
  </si>
  <si>
    <t>1151</t>
  </si>
  <si>
    <t>Imunologie clinica si alergologie</t>
  </si>
  <si>
    <t>1163</t>
  </si>
  <si>
    <t>Rezidenti</t>
  </si>
  <si>
    <t>1171</t>
  </si>
  <si>
    <t>Medicina interna I</t>
  </si>
  <si>
    <t>1171_1</t>
  </si>
  <si>
    <t>Medicina interna II</t>
  </si>
  <si>
    <t>1181</t>
  </si>
  <si>
    <t>Medicina muncii</t>
  </si>
  <si>
    <t>1191</t>
  </si>
  <si>
    <t>Nefrologie</t>
  </si>
  <si>
    <t>1212</t>
  </si>
  <si>
    <t>Neonatologie (nou nascuti)</t>
  </si>
  <si>
    <t>1222.2</t>
  </si>
  <si>
    <t>Neonatologie (prematuri) aferente unei maternitati de gradul III</t>
  </si>
  <si>
    <t>1231</t>
  </si>
  <si>
    <t>Neurologie</t>
  </si>
  <si>
    <t>1232</t>
  </si>
  <si>
    <t>Neurologie pediatrica</t>
  </si>
  <si>
    <t>1241_1</t>
  </si>
  <si>
    <t>Oncologie medicala</t>
  </si>
  <si>
    <t>1252</t>
  </si>
  <si>
    <t>Pediatrie 1</t>
  </si>
  <si>
    <t>1252-1</t>
  </si>
  <si>
    <t>Pediatrie 2</t>
  </si>
  <si>
    <t>1291</t>
  </si>
  <si>
    <t>Pneumologie I</t>
  </si>
  <si>
    <t>1291_1</t>
  </si>
  <si>
    <t>Pneumologie II</t>
  </si>
  <si>
    <t>1301_1</t>
  </si>
  <si>
    <t>Pneumoftiziologie TBC II</t>
  </si>
  <si>
    <t>1301_2</t>
  </si>
  <si>
    <t>Pneumoftiziologie TBC I</t>
  </si>
  <si>
    <t>1311</t>
  </si>
  <si>
    <t>Psihiatrie acuti</t>
  </si>
  <si>
    <t>1333.2</t>
  </si>
  <si>
    <t>Psihiatrie cronici</t>
  </si>
  <si>
    <t>1371</t>
  </si>
  <si>
    <t>Recuperare, medicina fizica si balneologie</t>
  </si>
  <si>
    <t>1383</t>
  </si>
  <si>
    <t>Recuperare medicala cardiovasculara</t>
  </si>
  <si>
    <t>1393</t>
  </si>
  <si>
    <t>Recuperare medicala neurologie</t>
  </si>
  <si>
    <t>1403</t>
  </si>
  <si>
    <t>Recuperare medicala ortopedie si traumatologie</t>
  </si>
  <si>
    <t>1413</t>
  </si>
  <si>
    <t>Recuperare medicala respiratorie</t>
  </si>
  <si>
    <t>1433</t>
  </si>
  <si>
    <t>Reumatologie</t>
  </si>
  <si>
    <t>1453_1</t>
  </si>
  <si>
    <t>USTACC</t>
  </si>
  <si>
    <t>1453_2</t>
  </si>
  <si>
    <t>Cardiologie interventionala</t>
  </si>
  <si>
    <t>2013</t>
  </si>
  <si>
    <t>Arsi</t>
  </si>
  <si>
    <t>2051</t>
  </si>
  <si>
    <t>Chirurgie generala I</t>
  </si>
  <si>
    <t>2051_1</t>
  </si>
  <si>
    <t>Chirurgie generala II</t>
  </si>
  <si>
    <t>2092</t>
  </si>
  <si>
    <t>Chirurgie si ortopedie pediatrica</t>
  </si>
  <si>
    <t>2113</t>
  </si>
  <si>
    <t>Chirurgie plastica si reparatorie</t>
  </si>
  <si>
    <t>2123</t>
  </si>
  <si>
    <t>Chirurgie toracica</t>
  </si>
  <si>
    <t>2133</t>
  </si>
  <si>
    <t>Chirurgie vasculara</t>
  </si>
  <si>
    <t>2173</t>
  </si>
  <si>
    <t>Neurochirurgie</t>
  </si>
  <si>
    <t>2181_3</t>
  </si>
  <si>
    <t>Obstetrica patologica</t>
  </si>
  <si>
    <t>2191</t>
  </si>
  <si>
    <t>Obstetrica-Ginecologie-clinica</t>
  </si>
  <si>
    <t>2201</t>
  </si>
  <si>
    <t>Oftalmologie</t>
  </si>
  <si>
    <t>2211</t>
  </si>
  <si>
    <t>Ortopedie si traumatologie</t>
  </si>
  <si>
    <t>2221_1</t>
  </si>
  <si>
    <t>Otorinolaringologie (ORL)</t>
  </si>
  <si>
    <t>2301</t>
  </si>
  <si>
    <t>Urologie</t>
  </si>
  <si>
    <t>3023_4</t>
  </si>
  <si>
    <t>UPU Adulti</t>
  </si>
  <si>
    <t>3033_1</t>
  </si>
  <si>
    <t>UPU Copii</t>
  </si>
  <si>
    <t>3033_2</t>
  </si>
  <si>
    <t>UPU - Stomatologie</t>
  </si>
  <si>
    <t>3033_3</t>
  </si>
  <si>
    <t>UPU - Santana</t>
  </si>
  <si>
    <t>4153</t>
  </si>
  <si>
    <t>Centrul de sanatate mintala</t>
  </si>
  <si>
    <t>4163</t>
  </si>
  <si>
    <t>Medicina Legala</t>
  </si>
  <si>
    <t>6013</t>
  </si>
  <si>
    <t>Chirurgie maxilo-faciala</t>
  </si>
  <si>
    <t>8013_1</t>
  </si>
  <si>
    <t>Cabinet boli infectioase adulti</t>
  </si>
  <si>
    <t>8013_10</t>
  </si>
  <si>
    <t>Cabinet Hematologie</t>
  </si>
  <si>
    <t>8013_11</t>
  </si>
  <si>
    <t>Cabinet Interne Adulti</t>
  </si>
  <si>
    <t>8013_12</t>
  </si>
  <si>
    <t>Cabinet Medicina Interna 1</t>
  </si>
  <si>
    <t>8013_13</t>
  </si>
  <si>
    <t>Cabinet Nefrologie</t>
  </si>
  <si>
    <t>8013_14</t>
  </si>
  <si>
    <t>Cabinet Neurologie</t>
  </si>
  <si>
    <t>8013_15</t>
  </si>
  <si>
    <t>Cabinet Neuropsihiatrie Infantila</t>
  </si>
  <si>
    <t>8013_16</t>
  </si>
  <si>
    <t>Cabinet Obstretica Ginecologie</t>
  </si>
  <si>
    <t>8013_17</t>
  </si>
  <si>
    <t>Cabinet Oftalmologie</t>
  </si>
  <si>
    <t>8013_18</t>
  </si>
  <si>
    <t>Cabinet ORL</t>
  </si>
  <si>
    <t>8013_19</t>
  </si>
  <si>
    <t>Cabinet Ortopedie</t>
  </si>
  <si>
    <t>8013_2</t>
  </si>
  <si>
    <t>Cabinet Cardiologie</t>
  </si>
  <si>
    <t>8013_20</t>
  </si>
  <si>
    <t>Cabinet Pediatrie</t>
  </si>
  <si>
    <t>8013_21</t>
  </si>
  <si>
    <t>Cabinet Pneumologie</t>
  </si>
  <si>
    <t>8013_22</t>
  </si>
  <si>
    <t>Cabinet Psihiatrie</t>
  </si>
  <si>
    <t>8013_23</t>
  </si>
  <si>
    <t>Cabinet Urologie</t>
  </si>
  <si>
    <t>8013_24</t>
  </si>
  <si>
    <t>Cabinet Chirurgie Generala II</t>
  </si>
  <si>
    <t>8013_25</t>
  </si>
  <si>
    <t>Cabinet ORL Copii</t>
  </si>
  <si>
    <t>8013_26</t>
  </si>
  <si>
    <t>Ambulator</t>
  </si>
  <si>
    <t>8013_27</t>
  </si>
  <si>
    <t>Cabinet Diabet</t>
  </si>
  <si>
    <t>8013_28</t>
  </si>
  <si>
    <t>Cabinet Disensar TBC</t>
  </si>
  <si>
    <t>8013_29</t>
  </si>
  <si>
    <t>Cabinet Medicina Sportiva</t>
  </si>
  <si>
    <t>8013_3</t>
  </si>
  <si>
    <t>Cabinet Chirurgie 1</t>
  </si>
  <si>
    <t>8013_30</t>
  </si>
  <si>
    <t>Cabinet Oncologie Medicala</t>
  </si>
  <si>
    <t>8013_31</t>
  </si>
  <si>
    <t>Cabinet Planificare Familiala 1</t>
  </si>
  <si>
    <t>8013_32</t>
  </si>
  <si>
    <t>Cabinet Planificare Familiala 2</t>
  </si>
  <si>
    <t>8013_34</t>
  </si>
  <si>
    <t>Ambulatoriu de specialitate</t>
  </si>
  <si>
    <t>8013_35</t>
  </si>
  <si>
    <t>Cabinet Reumatologie</t>
  </si>
  <si>
    <t>8013_36</t>
  </si>
  <si>
    <t>Cabinet recuperare medicina fizica</t>
  </si>
  <si>
    <t>8013_37</t>
  </si>
  <si>
    <t>Cabinet medicina muncii</t>
  </si>
  <si>
    <t>8013_38</t>
  </si>
  <si>
    <t>Cabinet HIV/SIDA</t>
  </si>
  <si>
    <t>8013_39</t>
  </si>
  <si>
    <t>Cabinet Neurochirurgie</t>
  </si>
  <si>
    <t>8013_4</t>
  </si>
  <si>
    <t>Cabinet Chirurgie Maxili Faciala</t>
  </si>
  <si>
    <t>8013_40</t>
  </si>
  <si>
    <t>Cabinet boli infectioase copii</t>
  </si>
  <si>
    <t>8013_41</t>
  </si>
  <si>
    <t>Centru de evaluare SCJUA</t>
  </si>
  <si>
    <t>8013_42</t>
  </si>
  <si>
    <t>Cabinet de ginecologie, contraceptive</t>
  </si>
  <si>
    <t>8013_43</t>
  </si>
  <si>
    <t>Cabinet Psihologie</t>
  </si>
  <si>
    <t>8013_44</t>
  </si>
  <si>
    <t>Cabinet Alergologie</t>
  </si>
  <si>
    <t>8013_5</t>
  </si>
  <si>
    <t>Cabinet Chirurgie si Ortopedie Pediatrica</t>
  </si>
  <si>
    <t>8013_6</t>
  </si>
  <si>
    <t>Cabinet Chirurgie Plastica</t>
  </si>
  <si>
    <t>8013_7</t>
  </si>
  <si>
    <t>Cabinet Dermatovenerologie</t>
  </si>
  <si>
    <t>8013_8</t>
  </si>
  <si>
    <t>Cabinet Endocrinologie</t>
  </si>
  <si>
    <t>8013_9</t>
  </si>
  <si>
    <t>Cabinet Gastroenterologie</t>
  </si>
  <si>
    <t>TOTAL:</t>
  </si>
  <si>
    <t>Data:</t>
  </si>
  <si>
    <t>24.10.2024</t>
  </si>
  <si>
    <t>SALARII DIRECTE</t>
  </si>
  <si>
    <t>SALARII INDIRECTE</t>
  </si>
  <si>
    <t>SALARII TOTAL</t>
  </si>
  <si>
    <t>MEDICAMENTE</t>
  </si>
  <si>
    <t>MATERIALE SANITARE</t>
  </si>
  <si>
    <t>ALTE CHELTUIELI</t>
  </si>
  <si>
    <t>REACTIVI</t>
  </si>
  <si>
    <t>DEZINFECTANTI</t>
  </si>
  <si>
    <t>HRANA</t>
  </si>
  <si>
    <t>CH. DE CAPITAL</t>
  </si>
  <si>
    <t>COD</t>
  </si>
  <si>
    <t>DENUMIRE SECTIE</t>
  </si>
  <si>
    <t>TOTAL</t>
  </si>
  <si>
    <t>FEL</t>
  </si>
  <si>
    <t>DA</t>
  </si>
  <si>
    <t>NU</t>
  </si>
  <si>
    <t>Zile spitalizare</t>
  </si>
  <si>
    <t>Tarif / zi</t>
  </si>
  <si>
    <t>Cost /zi de spitalizare</t>
  </si>
  <si>
    <t>Diferenta</t>
  </si>
  <si>
    <t>2023_2</t>
  </si>
  <si>
    <t>ATI I</t>
  </si>
  <si>
    <t>2023_1</t>
  </si>
  <si>
    <t>ATI II</t>
  </si>
  <si>
    <t>2023_7</t>
  </si>
  <si>
    <t>ATI OBSTETRICA GINECOLOGIE</t>
  </si>
  <si>
    <t>2023_2020</t>
  </si>
  <si>
    <t>ATI IV PNEUMOLOGIE SI BOLI INFECTIOASE</t>
  </si>
  <si>
    <t>2023_12</t>
  </si>
  <si>
    <t>TINN</t>
  </si>
  <si>
    <t>SECTIE INCHISA</t>
  </si>
  <si>
    <t>Manager,</t>
  </si>
  <si>
    <t>Director Financiar - Contabil,</t>
  </si>
  <si>
    <t>Intocmit,</t>
  </si>
  <si>
    <t>Ec. Florina Ionescu</t>
  </si>
  <si>
    <t>Ec. Crina Chirila</t>
  </si>
  <si>
    <t>Ec. Marius Patean</t>
  </si>
  <si>
    <t xml:space="preserve">Cod sectie </t>
  </si>
  <si>
    <t>Total general</t>
  </si>
  <si>
    <t>TARIF PE ZI DE SPITALIZARE PERIOADA DE CALCUL 01.01.2024 - 31.12.2024</t>
  </si>
  <si>
    <t>2083</t>
  </si>
  <si>
    <t>Chirurgie oncologica</t>
  </si>
  <si>
    <t>1061_1</t>
  </si>
  <si>
    <t>Medicina interna II Boli cronice</t>
  </si>
  <si>
    <t>1312</t>
  </si>
  <si>
    <t>Psihiatrie pediatrica</t>
  </si>
  <si>
    <t>Tarif / zi an trim III 2024</t>
  </si>
  <si>
    <t>SECTIE NOUA</t>
  </si>
  <si>
    <t>AU CRESCUT ZILELE DE SPIT.</t>
  </si>
  <si>
    <t>AU SCAZUT ZILELE DE SPIT.</t>
  </si>
  <si>
    <t>Zile spitalizare Ian. - dec. 2024</t>
  </si>
  <si>
    <t>Tarif pe zi de spitalizare valabil de la 01.02.2025</t>
  </si>
  <si>
    <t>Endocrinologie*</t>
  </si>
  <si>
    <t>Imunologie clinica si alergologie*</t>
  </si>
  <si>
    <t>ATI IV PNEUMOLOGIE SI BOLI INFECTIOASE*</t>
  </si>
  <si>
    <t>* compartimente inchise</t>
  </si>
  <si>
    <t>TARIF PE ZI DE SPITALIZARE PERIOADA VALABIL DE LA 01.02.2024</t>
  </si>
  <si>
    <t>TARIF PE ZI DE SPITALIZARE PERIOADA VALABIL DE LA 01.02.2025</t>
  </si>
  <si>
    <t>Tarif pe ora</t>
  </si>
  <si>
    <t>Tarif pe media spitalizarii de zi /3 ore</t>
  </si>
  <si>
    <t>TARIF PE ZI DE SPITALIZARE PERIOADA VALABIL DE LA 01.05.2025</t>
  </si>
  <si>
    <t>Zile spitalizare Ian. - mar. 2025</t>
  </si>
  <si>
    <t>Tarif pe zi de spitalizare valabil de la 01.05.2025</t>
  </si>
  <si>
    <t>Boli cronice medicina interna II</t>
  </si>
  <si>
    <t>TARIF PE ZI DE SPITALIZARE PERIOADA VALABIL DE LA 01.08.2025</t>
  </si>
  <si>
    <t>Zile spitalizare IAN. - IUN. 2025</t>
  </si>
  <si>
    <t>Tarif pe zi de spitalizare valabil de la 01.08.2025</t>
  </si>
  <si>
    <t>TARIF PE ZI DE SPITALIZARE PERIOADA VALABIL DE LA 01.11.2025</t>
  </si>
  <si>
    <t>Zile spitalizare IAN. - SEP. 2025</t>
  </si>
  <si>
    <t>Tarif pe zi de spitalizare valabil de la 01.11.2025</t>
  </si>
  <si>
    <t>TARIF PE ZI DE SPITALIZARE PERIOADA VALABIL DE LA 01.02.2026</t>
  </si>
  <si>
    <t>Zile spitalizare IAN. - DEC. 2025</t>
  </si>
  <si>
    <t>Tarif pe zi de spitalizare valabil de la 01.02.2026</t>
  </si>
  <si>
    <t>TARIF PE ZI DE SPITALIZARE PERIOADA VALABIL DE LA 01.05.2026</t>
  </si>
  <si>
    <t>Zile spitalizare IAN. -MAR. 2026</t>
  </si>
  <si>
    <t>Tarif pe zi de spitalizare valabil de la 01.05.2026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</si>
</sst>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8]#,##0.00;\-#,##0.00"/>
  </numFmts>
  <fonts count="23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b/>
      <i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9"/>
      <color rgb="FFFFFFFF"/>
      <name val="Arial"/>
      <family val="2"/>
      <charset val="238"/>
    </font>
    <font>
      <sz val="8"/>
      <color rgb="FFFFFFFF"/>
      <name val="Arial"/>
      <family val="2"/>
      <charset val="238"/>
    </font>
    <font>
      <b/>
      <i/>
      <sz val="9"/>
      <color rgb="FF000000"/>
      <name val="Arial"/>
      <family val="2"/>
      <charset val="238"/>
    </font>
    <font>
      <i/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8"/>
      <name val="Arial"/>
      <family val="2"/>
      <charset val="238"/>
    </font>
    <font>
      <b/>
      <sz val="14"/>
      <name val="Calibri"/>
      <family val="2"/>
      <charset val="238"/>
    </font>
    <font>
      <i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</font>
    <font>
      <i/>
      <sz val="9"/>
      <name val="Calibri"/>
      <family val="2"/>
      <charset val="238"/>
    </font>
    <font>
      <b/>
      <i/>
      <sz val="9"/>
      <name val="Calibri"/>
      <family val="2"/>
      <charset val="238"/>
    </font>
    <font>
      <i/>
      <sz val="8"/>
      <name val="Calibri"/>
      <family val="2"/>
      <charset val="238"/>
    </font>
    <font>
      <b/>
      <i/>
      <sz val="8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3D3D3"/>
        <bgColor rgb="FFD3D3D3"/>
      </patternFill>
    </fill>
    <fill>
      <patternFill patternType="solid">
        <fgColor rgb="FF808080"/>
        <bgColor rgb="FF808080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1" fillId="0" borderId="0" xfId="0" applyFont="1"/>
    <xf numFmtId="0" fontId="3" fillId="2" borderId="0" xfId="0" applyFont="1" applyFill="1" applyAlignment="1">
      <alignment horizontal="left" vertical="top" wrapText="1" readingOrder="1"/>
    </xf>
    <xf numFmtId="0" fontId="4" fillId="3" borderId="1" xfId="0" applyFont="1" applyFill="1" applyBorder="1" applyAlignment="1">
      <alignment horizontal="center" vertical="top" wrapText="1" readingOrder="1"/>
    </xf>
    <xf numFmtId="0" fontId="5" fillId="3" borderId="1" xfId="0" applyFont="1" applyFill="1" applyBorder="1" applyAlignment="1">
      <alignment horizontal="center" vertical="top" wrapText="1" readingOrder="1"/>
    </xf>
    <xf numFmtId="0" fontId="3" fillId="3" borderId="1" xfId="0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left" vertical="top" wrapText="1" readingOrder="1"/>
    </xf>
    <xf numFmtId="164" fontId="6" fillId="2" borderId="1" xfId="0" applyNumberFormat="1" applyFont="1" applyFill="1" applyBorder="1" applyAlignment="1">
      <alignment horizontal="right" vertical="top" wrapText="1" readingOrder="1"/>
    </xf>
    <xf numFmtId="164" fontId="8" fillId="4" borderId="1" xfId="0" applyNumberFormat="1" applyFont="1" applyFill="1" applyBorder="1" applyAlignment="1">
      <alignment horizontal="right" vertical="top" wrapText="1" readingOrder="1"/>
    </xf>
    <xf numFmtId="0" fontId="9" fillId="2" borderId="0" xfId="0" applyFont="1" applyFill="1" applyAlignment="1">
      <alignment horizontal="left" vertical="top" wrapText="1" readingOrder="1"/>
    </xf>
    <xf numFmtId="0" fontId="10" fillId="2" borderId="0" xfId="0" applyFont="1" applyFill="1" applyAlignment="1">
      <alignment horizontal="left" vertical="top" wrapText="1" readingOrder="1"/>
    </xf>
    <xf numFmtId="164" fontId="6" fillId="2" borderId="1" xfId="0" applyNumberFormat="1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vertical="top" wrapText="1" readingOrder="1"/>
    </xf>
    <xf numFmtId="0" fontId="11" fillId="3" borderId="1" xfId="0" applyFont="1" applyFill="1" applyBorder="1" applyAlignment="1">
      <alignment horizontal="center" vertical="center" wrapText="1" readingOrder="1"/>
    </xf>
    <xf numFmtId="0" fontId="11" fillId="3" borderId="9" xfId="0" applyFont="1" applyFill="1" applyBorder="1" applyAlignment="1">
      <alignment horizontal="center" vertical="center" wrapText="1" readingOrder="1"/>
    </xf>
    <xf numFmtId="164" fontId="6" fillId="2" borderId="9" xfId="0" applyNumberFormat="1" applyFont="1" applyFill="1" applyBorder="1" applyAlignment="1">
      <alignment vertical="top" wrapText="1" readingOrder="1"/>
    </xf>
    <xf numFmtId="164" fontId="6" fillId="2" borderId="9" xfId="0" applyNumberFormat="1" applyFont="1" applyFill="1" applyBorder="1" applyAlignment="1">
      <alignment horizontal="right" vertical="top" wrapText="1" readingOrder="1"/>
    </xf>
    <xf numFmtId="164" fontId="8" fillId="4" borderId="9" xfId="0" applyNumberFormat="1" applyFont="1" applyFill="1" applyBorder="1" applyAlignment="1">
      <alignment horizontal="right" vertical="top" wrapText="1" readingOrder="1"/>
    </xf>
    <xf numFmtId="0" fontId="11" fillId="3" borderId="8" xfId="0" applyFont="1" applyFill="1" applyBorder="1" applyAlignment="1">
      <alignment horizontal="center" vertical="center" wrapText="1" readingOrder="1"/>
    </xf>
    <xf numFmtId="164" fontId="14" fillId="2" borderId="8" xfId="0" applyNumberFormat="1" applyFont="1" applyFill="1" applyBorder="1" applyAlignment="1">
      <alignment vertical="top" wrapText="1"/>
    </xf>
    <xf numFmtId="0" fontId="14" fillId="0" borderId="0" xfId="0" applyFont="1"/>
    <xf numFmtId="0" fontId="5" fillId="5" borderId="1" xfId="0" applyFont="1" applyFill="1" applyBorder="1" applyAlignment="1">
      <alignment horizontal="left" vertical="top" wrapText="1" readingOrder="1"/>
    </xf>
    <xf numFmtId="164" fontId="6" fillId="5" borderId="1" xfId="0" applyNumberFormat="1" applyFont="1" applyFill="1" applyBorder="1" applyAlignment="1">
      <alignment horizontal="right" vertical="top" wrapText="1" readingOrder="1"/>
    </xf>
    <xf numFmtId="164" fontId="6" fillId="5" borderId="1" xfId="0" applyNumberFormat="1" applyFont="1" applyFill="1" applyBorder="1" applyAlignment="1">
      <alignment vertical="top" wrapText="1" readingOrder="1"/>
    </xf>
    <xf numFmtId="164" fontId="6" fillId="5" borderId="9" xfId="0" applyNumberFormat="1" applyFont="1" applyFill="1" applyBorder="1" applyAlignment="1">
      <alignment horizontal="right" vertical="top" wrapText="1" readingOrder="1"/>
    </xf>
    <xf numFmtId="164" fontId="14" fillId="5" borderId="8" xfId="0" applyNumberFormat="1" applyFont="1" applyFill="1" applyBorder="1" applyAlignment="1">
      <alignment vertical="top" wrapText="1"/>
    </xf>
    <xf numFmtId="0" fontId="11" fillId="3" borderId="3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vertical="top" wrapText="1" readingOrder="1"/>
    </xf>
    <xf numFmtId="0" fontId="5" fillId="2" borderId="3" xfId="0" applyFont="1" applyFill="1" applyBorder="1" applyAlignment="1">
      <alignment horizontal="left" vertical="top" wrapText="1" readingOrder="1"/>
    </xf>
    <xf numFmtId="0" fontId="5" fillId="5" borderId="3" xfId="0" applyFont="1" applyFill="1" applyBorder="1" applyAlignment="1">
      <alignment horizontal="left" vertical="top" wrapText="1" readingOrder="1"/>
    </xf>
    <xf numFmtId="0" fontId="7" fillId="4" borderId="3" xfId="0" applyFont="1" applyFill="1" applyBorder="1" applyAlignment="1">
      <alignment vertical="top" wrapText="1" readingOrder="1"/>
    </xf>
    <xf numFmtId="0" fontId="1" fillId="0" borderId="8" xfId="0" applyFont="1" applyBorder="1"/>
    <xf numFmtId="0" fontId="12" fillId="0" borderId="8" xfId="0" applyFont="1" applyBorder="1"/>
    <xf numFmtId="0" fontId="12" fillId="6" borderId="8" xfId="0" applyFont="1" applyFill="1" applyBorder="1"/>
    <xf numFmtId="0" fontId="5" fillId="5" borderId="3" xfId="0" applyFont="1" applyFill="1" applyBorder="1" applyAlignment="1">
      <alignment vertical="top" wrapText="1" readingOrder="1"/>
    </xf>
    <xf numFmtId="0" fontId="5" fillId="5" borderId="1" xfId="0" applyFont="1" applyFill="1" applyBorder="1" applyAlignment="1">
      <alignment vertical="top" wrapText="1" readingOrder="1"/>
    </xf>
    <xf numFmtId="164" fontId="6" fillId="5" borderId="9" xfId="0" applyNumberFormat="1" applyFont="1" applyFill="1" applyBorder="1" applyAlignment="1">
      <alignment vertical="top" wrapText="1" readingOrder="1"/>
    </xf>
    <xf numFmtId="4" fontId="1" fillId="0" borderId="8" xfId="0" applyNumberFormat="1" applyFont="1" applyBorder="1"/>
    <xf numFmtId="4" fontId="1" fillId="6" borderId="8" xfId="0" applyNumberFormat="1" applyFont="1" applyFill="1" applyBorder="1"/>
    <xf numFmtId="0" fontId="13" fillId="0" borderId="8" xfId="0" applyFont="1" applyBorder="1" applyAlignment="1">
      <alignment horizontal="center" vertical="center" wrapText="1"/>
    </xf>
    <xf numFmtId="3" fontId="13" fillId="7" borderId="8" xfId="0" applyNumberFormat="1" applyFont="1" applyFill="1" applyBorder="1" applyAlignment="1">
      <alignment horizontal="center" vertical="center" wrapText="1"/>
    </xf>
    <xf numFmtId="3" fontId="13" fillId="0" borderId="8" xfId="0" applyNumberFormat="1" applyFont="1" applyBorder="1" applyAlignment="1">
      <alignment horizontal="center" wrapText="1"/>
    </xf>
    <xf numFmtId="0" fontId="13" fillId="6" borderId="8" xfId="0" applyFont="1" applyFill="1" applyBorder="1" applyAlignment="1">
      <alignment horizontal="center" vertical="center" wrapText="1"/>
    </xf>
    <xf numFmtId="3" fontId="1" fillId="0" borderId="8" xfId="0" applyNumberFormat="1" applyFont="1" applyBorder="1"/>
    <xf numFmtId="3" fontId="16" fillId="0" borderId="8" xfId="0" applyNumberFormat="1" applyFont="1" applyBorder="1"/>
    <xf numFmtId="3" fontId="1" fillId="0" borderId="0" xfId="0" applyNumberFormat="1" applyFont="1"/>
    <xf numFmtId="3" fontId="1" fillId="6" borderId="8" xfId="0" applyNumberFormat="1" applyFont="1" applyFill="1" applyBorder="1"/>
    <xf numFmtId="0" fontId="13" fillId="0" borderId="8" xfId="0" applyFont="1" applyBorder="1"/>
    <xf numFmtId="4" fontId="13" fillId="0" borderId="8" xfId="0" applyNumberFormat="1" applyFont="1" applyBorder="1"/>
    <xf numFmtId="3" fontId="13" fillId="0" borderId="8" xfId="0" applyNumberFormat="1" applyFont="1" applyBorder="1"/>
    <xf numFmtId="3" fontId="1" fillId="7" borderId="8" xfId="0" applyNumberFormat="1" applyFont="1" applyFill="1" applyBorder="1"/>
    <xf numFmtId="3" fontId="13" fillId="7" borderId="8" xfId="0" applyNumberFormat="1" applyFont="1" applyFill="1" applyBorder="1"/>
    <xf numFmtId="4" fontId="16" fillId="0" borderId="8" xfId="0" applyNumberFormat="1" applyFont="1" applyBorder="1"/>
    <xf numFmtId="4" fontId="16" fillId="6" borderId="8" xfId="0" applyNumberFormat="1" applyFont="1" applyFill="1" applyBorder="1"/>
    <xf numFmtId="3" fontId="16" fillId="7" borderId="8" xfId="0" applyNumberFormat="1" applyFont="1" applyFill="1" applyBorder="1"/>
    <xf numFmtId="0" fontId="12" fillId="0" borderId="0" xfId="0" applyFont="1"/>
    <xf numFmtId="3" fontId="13" fillId="0" borderId="8" xfId="0" applyNumberFormat="1" applyFont="1" applyBorder="1" applyAlignment="1">
      <alignment horizontal="center" vertical="center" wrapText="1"/>
    </xf>
    <xf numFmtId="3" fontId="16" fillId="6" borderId="8" xfId="0" applyNumberFormat="1" applyFont="1" applyFill="1" applyBorder="1"/>
    <xf numFmtId="0" fontId="17" fillId="0" borderId="0" xfId="0" applyFont="1"/>
    <xf numFmtId="0" fontId="18" fillId="0" borderId="0" xfId="0" applyFont="1"/>
    <xf numFmtId="4" fontId="18" fillId="0" borderId="0" xfId="0" applyNumberFormat="1" applyFont="1"/>
    <xf numFmtId="3" fontId="18" fillId="0" borderId="0" xfId="0" applyNumberFormat="1" applyFont="1"/>
    <xf numFmtId="3" fontId="18" fillId="0" borderId="8" xfId="0" applyNumberFormat="1" applyFont="1" applyBorder="1"/>
    <xf numFmtId="3" fontId="12" fillId="0" borderId="8" xfId="0" applyNumberFormat="1" applyFont="1" applyBorder="1" applyAlignment="1">
      <alignment wrapText="1"/>
    </xf>
    <xf numFmtId="3" fontId="13" fillId="0" borderId="8" xfId="0" applyNumberFormat="1" applyFont="1" applyBorder="1" applyAlignment="1">
      <alignment wrapText="1"/>
    </xf>
    <xf numFmtId="3" fontId="12" fillId="0" borderId="0" xfId="0" applyNumberFormat="1" applyFont="1" applyAlignment="1">
      <alignment wrapText="1"/>
    </xf>
    <xf numFmtId="0" fontId="19" fillId="0" borderId="8" xfId="0" applyFont="1" applyBorder="1"/>
    <xf numFmtId="3" fontId="19" fillId="0" borderId="8" xfId="0" applyNumberFormat="1" applyFont="1" applyBorder="1"/>
    <xf numFmtId="3" fontId="20" fillId="0" borderId="8" xfId="0" applyNumberFormat="1" applyFont="1" applyBorder="1"/>
    <xf numFmtId="4" fontId="1" fillId="0" borderId="0" xfId="0" applyNumberFormat="1" applyFont="1"/>
    <xf numFmtId="0" fontId="21" fillId="8" borderId="8" xfId="0" applyFont="1" applyFill="1" applyBorder="1"/>
    <xf numFmtId="3" fontId="21" fillId="8" borderId="8" xfId="0" applyNumberFormat="1" applyFont="1" applyFill="1" applyBorder="1"/>
    <xf numFmtId="3" fontId="21" fillId="8" borderId="8" xfId="0" applyNumberFormat="1" applyFont="1" applyFill="1" applyBorder="1" applyAlignment="1">
      <alignment wrapText="1"/>
    </xf>
    <xf numFmtId="0" fontId="19" fillId="8" borderId="8" xfId="0" applyFont="1" applyFill="1" applyBorder="1"/>
    <xf numFmtId="3" fontId="19" fillId="8" borderId="8" xfId="0" applyNumberFormat="1" applyFont="1" applyFill="1" applyBorder="1"/>
    <xf numFmtId="3" fontId="20" fillId="8" borderId="8" xfId="0" applyNumberFormat="1" applyFont="1" applyFill="1" applyBorder="1"/>
    <xf numFmtId="3" fontId="12" fillId="0" borderId="0" xfId="0" applyNumberFormat="1" applyFont="1"/>
    <xf numFmtId="0" fontId="13" fillId="0" borderId="10" xfId="0" applyFont="1" applyBorder="1"/>
    <xf numFmtId="3" fontId="13" fillId="0" borderId="10" xfId="0" applyNumberFormat="1" applyFont="1" applyBorder="1"/>
    <xf numFmtId="3" fontId="13" fillId="0" borderId="10" xfId="0" applyNumberFormat="1" applyFont="1" applyBorder="1" applyAlignment="1">
      <alignment wrapText="1"/>
    </xf>
    <xf numFmtId="0" fontId="13" fillId="0" borderId="8" xfId="0" applyFont="1" applyBorder="1" applyAlignment="1">
      <alignment horizontal="center" wrapText="1"/>
    </xf>
    <xf numFmtId="3" fontId="12" fillId="0" borderId="8" xfId="0" applyNumberFormat="1" applyFont="1" applyBorder="1"/>
    <xf numFmtId="0" fontId="13" fillId="6" borderId="8" xfId="0" applyFont="1" applyFill="1" applyBorder="1" applyAlignment="1">
      <alignment horizontal="center" wrapText="1"/>
    </xf>
    <xf numFmtId="3" fontId="1" fillId="0" borderId="8" xfId="0" applyNumberFormat="1" applyFont="1" applyBorder="1" applyAlignment="1">
      <alignment wrapText="1"/>
    </xf>
    <xf numFmtId="0" fontId="1" fillId="9" borderId="8" xfId="0" applyFont="1" applyFill="1" applyBorder="1"/>
    <xf numFmtId="3" fontId="1" fillId="9" borderId="8" xfId="0" applyNumberFormat="1" applyFont="1" applyFill="1" applyBorder="1"/>
    <xf numFmtId="4" fontId="21" fillId="0" borderId="8" xfId="0" applyNumberFormat="1" applyFont="1" applyBorder="1"/>
    <xf numFmtId="3" fontId="21" fillId="0" borderId="8" xfId="0" applyNumberFormat="1" applyFont="1" applyBorder="1"/>
    <xf numFmtId="3" fontId="21" fillId="9" borderId="8" xfId="0" applyNumberFormat="1" applyFont="1" applyFill="1" applyBorder="1"/>
    <xf numFmtId="0" fontId="1" fillId="0" borderId="0" xfId="0" applyFont="1" applyAlignment="1">
      <alignment horizontal="center"/>
    </xf>
    <xf numFmtId="1" fontId="1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3" fontId="1" fillId="0" borderId="8" xfId="0" applyNumberFormat="1" applyFont="1" applyBorder="1" applyAlignment="1">
      <alignment horizontal="center" wrapText="1"/>
    </xf>
    <xf numFmtId="3" fontId="1" fillId="9" borderId="8" xfId="0" applyNumberFormat="1" applyFont="1" applyFill="1" applyBorder="1" applyAlignment="1">
      <alignment horizontal="center" wrapText="1"/>
    </xf>
    <xf numFmtId="3" fontId="22" fillId="0" borderId="8" xfId="0" applyNumberFormat="1" applyFont="1" applyBorder="1" applyAlignment="1">
      <alignment horizontal="center"/>
    </xf>
    <xf numFmtId="3" fontId="22" fillId="9" borderId="8" xfId="0" applyNumberFormat="1" applyFont="1" applyFill="1" applyBorder="1" applyAlignment="1">
      <alignment horizontal="center"/>
    </xf>
    <xf numFmtId="3" fontId="1" fillId="0" borderId="0" xfId="0" applyNumberFormat="1" applyFont="1" applyAlignment="1">
      <alignment wrapText="1"/>
    </xf>
    <xf numFmtId="3" fontId="1" fillId="0" borderId="8" xfId="0" applyNumberFormat="1" applyFont="1" applyBorder="1" applyAlignment="1">
      <alignment horizontal="center"/>
    </xf>
    <xf numFmtId="3" fontId="13" fillId="0" borderId="10" xfId="0" applyNumberFormat="1" applyFont="1" applyBorder="1" applyAlignment="1">
      <alignment horizontal="center" wrapText="1"/>
    </xf>
    <xf numFmtId="3" fontId="1" fillId="0" borderId="0" xfId="0" applyNumberFormat="1" applyFont="1" applyAlignment="1">
      <alignment horizontal="center" wrapText="1"/>
    </xf>
    <xf numFmtId="3" fontId="1" fillId="9" borderId="8" xfId="0" applyNumberFormat="1" applyFont="1" applyFill="1" applyBorder="1" applyAlignment="1">
      <alignment wrapText="1"/>
    </xf>
    <xf numFmtId="3" fontId="22" fillId="0" borderId="8" xfId="0" applyNumberFormat="1" applyFont="1" applyBorder="1"/>
    <xf numFmtId="3" fontId="22" fillId="9" borderId="8" xfId="0" applyNumberFormat="1" applyFont="1" applyFill="1" applyBorder="1"/>
    <xf numFmtId="1" fontId="1" fillId="0" borderId="8" xfId="0" applyNumberFormat="1" applyFont="1" applyBorder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" fillId="2" borderId="0" xfId="0" applyFont="1" applyFill="1" applyAlignment="1">
      <alignment horizontal="left" vertical="top" wrapText="1" readingOrder="1"/>
    </xf>
    <xf numFmtId="0" fontId="1" fillId="2" borderId="0" xfId="0" applyFont="1" applyFill="1" applyAlignment="1">
      <alignment vertical="top" wrapText="1"/>
    </xf>
    <xf numFmtId="164" fontId="6" fillId="2" borderId="1" xfId="0" applyNumberFormat="1" applyFont="1" applyFill="1" applyBorder="1" applyAlignment="1">
      <alignment horizontal="right" vertical="top" wrapText="1" readingOrder="1"/>
    </xf>
    <xf numFmtId="0" fontId="1" fillId="2" borderId="5" xfId="0" applyFont="1" applyFill="1" applyBorder="1" applyAlignment="1">
      <alignment vertical="top" wrapText="1"/>
    </xf>
    <xf numFmtId="0" fontId="7" fillId="4" borderId="1" xfId="0" applyFont="1" applyFill="1" applyBorder="1" applyAlignment="1">
      <alignment horizontal="right" vertical="top" wrapText="1" readingOrder="1"/>
    </xf>
    <xf numFmtId="0" fontId="1" fillId="2" borderId="3" xfId="0" applyFont="1" applyFill="1" applyBorder="1" applyAlignment="1">
      <alignment vertical="top" wrapText="1"/>
    </xf>
    <xf numFmtId="164" fontId="8" fillId="4" borderId="1" xfId="0" applyNumberFormat="1" applyFont="1" applyFill="1" applyBorder="1" applyAlignment="1">
      <alignment horizontal="right" vertical="top" wrapText="1" readingOrder="1"/>
    </xf>
    <xf numFmtId="0" fontId="1" fillId="2" borderId="4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  <xf numFmtId="0" fontId="1" fillId="2" borderId="7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left" vertical="top" wrapText="1" readingOrder="1"/>
    </xf>
    <xf numFmtId="0" fontId="5" fillId="3" borderId="1" xfId="0" applyFont="1" applyFill="1" applyBorder="1" applyAlignment="1">
      <alignment horizontal="center" vertical="top" wrapText="1" readingOrder="1"/>
    </xf>
    <xf numFmtId="0" fontId="4" fillId="3" borderId="1" xfId="0" applyFont="1" applyFill="1" applyBorder="1" applyAlignment="1">
      <alignment horizontal="center" vertical="top" wrapText="1" readingOrder="1"/>
    </xf>
    <xf numFmtId="0" fontId="1" fillId="2" borderId="2" xfId="0" applyFont="1" applyFill="1" applyBorder="1" applyAlignment="1">
      <alignment vertical="top" wrapText="1"/>
    </xf>
    <xf numFmtId="0" fontId="4" fillId="2" borderId="0" xfId="0" applyFont="1" applyFill="1" applyAlignment="1">
      <alignment horizontal="center" vertical="top" wrapText="1" readingOrder="1"/>
    </xf>
    <xf numFmtId="0" fontId="2" fillId="2" borderId="0" xfId="0" applyFont="1" applyFill="1" applyAlignment="1">
      <alignment horizontal="left" vertical="top" wrapText="1" readingOrder="1"/>
    </xf>
    <xf numFmtId="0" fontId="3" fillId="2" borderId="0" xfId="0" applyFont="1" applyFill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80808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00FF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619125</xdr:colOff>
      <xdr:row>0</xdr:row>
      <xdr:rowOff>0</xdr:rowOff>
    </xdr:from>
    <xdr:ext cx="4467225" cy="718036"/>
    <xdr:pic>
      <xdr:nvPicPr>
        <xdr:cNvPr id="2" name="Picture 1" descr="siglas1 (1)">
          <a:extLst>
            <a:ext uri="{FF2B5EF4-FFF2-40B4-BE49-F238E27FC236}">
              <a16:creationId xmlns:a16="http://schemas.microsoft.com/office/drawing/2014/main" id="{C3368924-37E1-48DB-8E9A-6FB87D416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975" y="0"/>
          <a:ext cx="4467225" cy="718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619125</xdr:colOff>
      <xdr:row>0</xdr:row>
      <xdr:rowOff>0</xdr:rowOff>
    </xdr:from>
    <xdr:ext cx="4467225" cy="718036"/>
    <xdr:pic>
      <xdr:nvPicPr>
        <xdr:cNvPr id="2" name="Picture 1" descr="siglas1 (1)">
          <a:extLst>
            <a:ext uri="{FF2B5EF4-FFF2-40B4-BE49-F238E27FC236}">
              <a16:creationId xmlns:a16="http://schemas.microsoft.com/office/drawing/2014/main" id="{EB57EE61-DCCE-413F-8499-28CAB7982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975" y="0"/>
          <a:ext cx="4467225" cy="718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619125</xdr:colOff>
      <xdr:row>0</xdr:row>
      <xdr:rowOff>0</xdr:rowOff>
    </xdr:from>
    <xdr:ext cx="4467225" cy="718036"/>
    <xdr:pic>
      <xdr:nvPicPr>
        <xdr:cNvPr id="2" name="Picture 1" descr="siglas1 (1)">
          <a:extLst>
            <a:ext uri="{FF2B5EF4-FFF2-40B4-BE49-F238E27FC236}">
              <a16:creationId xmlns:a16="http://schemas.microsoft.com/office/drawing/2014/main" id="{AC088D62-CB9B-49F3-8D66-1DD3C3756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55725" y="0"/>
          <a:ext cx="4467225" cy="718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619125</xdr:colOff>
      <xdr:row>0</xdr:row>
      <xdr:rowOff>0</xdr:rowOff>
    </xdr:from>
    <xdr:ext cx="4467225" cy="718036"/>
    <xdr:pic>
      <xdr:nvPicPr>
        <xdr:cNvPr id="3" name="Picture 2" descr="siglas1 (1)">
          <a:extLst>
            <a:ext uri="{FF2B5EF4-FFF2-40B4-BE49-F238E27FC236}">
              <a16:creationId xmlns:a16="http://schemas.microsoft.com/office/drawing/2014/main" id="{58035F57-C2A5-4F3E-863D-19850B584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64796" y="0"/>
          <a:ext cx="4467225" cy="718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619125</xdr:colOff>
      <xdr:row>0</xdr:row>
      <xdr:rowOff>0</xdr:rowOff>
    </xdr:from>
    <xdr:ext cx="4467225" cy="718036"/>
    <xdr:pic>
      <xdr:nvPicPr>
        <xdr:cNvPr id="3" name="Picture 2" descr="siglas1 (1)">
          <a:extLst>
            <a:ext uri="{FF2B5EF4-FFF2-40B4-BE49-F238E27FC236}">
              <a16:creationId xmlns:a16="http://schemas.microsoft.com/office/drawing/2014/main" id="{AA5FDBDB-D4F0-4692-9360-07AAC35DD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64796" y="0"/>
          <a:ext cx="4467225" cy="718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619125</xdr:colOff>
      <xdr:row>0</xdr:row>
      <xdr:rowOff>0</xdr:rowOff>
    </xdr:from>
    <xdr:ext cx="4467225" cy="718036"/>
    <xdr:pic>
      <xdr:nvPicPr>
        <xdr:cNvPr id="3" name="Picture 2" descr="siglas1 (1)">
          <a:extLst>
            <a:ext uri="{FF2B5EF4-FFF2-40B4-BE49-F238E27FC236}">
              <a16:creationId xmlns:a16="http://schemas.microsoft.com/office/drawing/2014/main" id="{7E7480A3-9305-4A83-B755-6039F93C1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64796" y="0"/>
          <a:ext cx="4467225" cy="718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619125</xdr:colOff>
      <xdr:row>0</xdr:row>
      <xdr:rowOff>0</xdr:rowOff>
    </xdr:from>
    <xdr:ext cx="4467225" cy="718036"/>
    <xdr:pic>
      <xdr:nvPicPr>
        <xdr:cNvPr id="3" name="Picture 2" descr="siglas1 (1)">
          <a:extLst>
            <a:ext uri="{FF2B5EF4-FFF2-40B4-BE49-F238E27FC236}">
              <a16:creationId xmlns:a16="http://schemas.microsoft.com/office/drawing/2014/main" id="{3EF5A605-0BDA-4FDA-9F89-284AF2D2C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64796" y="0"/>
          <a:ext cx="4467225" cy="7180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899583</xdr:colOff>
      <xdr:row>0</xdr:row>
      <xdr:rowOff>52917</xdr:rowOff>
    </xdr:from>
    <xdr:ext cx="5973578" cy="950949"/>
    <xdr:pic>
      <xdr:nvPicPr>
        <xdr:cNvPr id="2" name="Picture 1" descr="siglas1 (1)">
          <a:extLst>
            <a:ext uri="{FF2B5EF4-FFF2-40B4-BE49-F238E27FC236}">
              <a16:creationId xmlns:a16="http://schemas.microsoft.com/office/drawing/2014/main" id="{67E7E725-9035-433D-8187-7C915FBD7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41583" y="52917"/>
          <a:ext cx="5973578" cy="950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21D17-E537-4BB3-8E05-D87DE5466AA2}">
  <sheetPr>
    <tabColor rgb="FFFFC000"/>
  </sheetPr>
  <dimension ref="A5:F75"/>
  <sheetViews>
    <sheetView topLeftCell="A40" workbookViewId="0">
      <selection activeCell="B35" sqref="B35"/>
    </sheetView>
  </sheetViews>
  <sheetFormatPr defaultColWidth="9.1796875" defaultRowHeight="14.5" x14ac:dyDescent="0.35"/>
  <cols>
    <col min="1" max="1" width="10.54296875" style="55" customWidth="1"/>
    <col min="2" max="2" width="60.7265625" style="55" customWidth="1"/>
    <col min="3" max="3" width="11.90625" style="55" customWidth="1"/>
    <col min="4" max="4" width="15.26953125" style="55" customWidth="1"/>
    <col min="5" max="5" width="9.36328125" style="55" customWidth="1"/>
    <col min="6" max="16384" width="9.1796875" style="55"/>
  </cols>
  <sheetData>
    <row r="5" spans="1:6" ht="5.25" customHeight="1" x14ac:dyDescent="0.35"/>
    <row r="6" spans="1:6" x14ac:dyDescent="0.35">
      <c r="A6" s="104" t="s">
        <v>285</v>
      </c>
      <c r="B6" s="104"/>
      <c r="C6" s="104"/>
      <c r="D6" s="104"/>
    </row>
    <row r="7" spans="1:6" ht="5.65" customHeight="1" x14ac:dyDescent="0.35"/>
    <row r="8" spans="1:6" ht="81.5" customHeight="1" x14ac:dyDescent="0.35">
      <c r="A8" s="39" t="s">
        <v>265</v>
      </c>
      <c r="B8" s="39" t="s">
        <v>5</v>
      </c>
      <c r="C8" s="56" t="s">
        <v>278</v>
      </c>
      <c r="D8" s="56" t="s">
        <v>279</v>
      </c>
      <c r="E8" s="80" t="s">
        <v>286</v>
      </c>
      <c r="F8" s="82" t="s">
        <v>287</v>
      </c>
    </row>
    <row r="9" spans="1:6" x14ac:dyDescent="0.35">
      <c r="A9" s="32" t="s">
        <v>97</v>
      </c>
      <c r="B9" s="32" t="s">
        <v>98</v>
      </c>
      <c r="C9" s="62">
        <v>615</v>
      </c>
      <c r="D9" s="63">
        <v>2218.2870081300807</v>
      </c>
      <c r="E9" s="81">
        <f>D9/24</f>
        <v>92.428625338753363</v>
      </c>
      <c r="F9" s="81">
        <f>E9*3</f>
        <v>277.28587601626009</v>
      </c>
    </row>
    <row r="10" spans="1:6" x14ac:dyDescent="0.35">
      <c r="A10" s="32" t="s">
        <v>23</v>
      </c>
      <c r="B10" s="32" t="s">
        <v>24</v>
      </c>
      <c r="C10" s="62">
        <v>5902</v>
      </c>
      <c r="D10" s="63">
        <v>706.1744459505253</v>
      </c>
      <c r="E10" s="81">
        <f t="shared" ref="E10:E60" si="0">D10/24</f>
        <v>29.423935247938555</v>
      </c>
      <c r="F10" s="81">
        <f t="shared" ref="F10:F60" si="1">E10*3</f>
        <v>88.271805743815662</v>
      </c>
    </row>
    <row r="11" spans="1:6" x14ac:dyDescent="0.35">
      <c r="A11" s="32" t="s">
        <v>19</v>
      </c>
      <c r="B11" s="32" t="s">
        <v>20</v>
      </c>
      <c r="C11" s="62">
        <v>3513</v>
      </c>
      <c r="D11" s="63">
        <v>1601.700122402505</v>
      </c>
      <c r="E11" s="81">
        <f t="shared" si="0"/>
        <v>66.737505100104372</v>
      </c>
      <c r="F11" s="81">
        <f t="shared" si="1"/>
        <v>200.2125153003131</v>
      </c>
    </row>
    <row r="12" spans="1:6" x14ac:dyDescent="0.35">
      <c r="A12" s="32" t="s">
        <v>21</v>
      </c>
      <c r="B12" s="32" t="s">
        <v>22</v>
      </c>
      <c r="C12" s="62">
        <v>3513</v>
      </c>
      <c r="D12" s="63">
        <v>1346.851725021349</v>
      </c>
      <c r="E12" s="81">
        <f t="shared" si="0"/>
        <v>56.118821875889545</v>
      </c>
      <c r="F12" s="81">
        <f t="shared" si="1"/>
        <v>168.35646562766863</v>
      </c>
    </row>
    <row r="13" spans="1:6" x14ac:dyDescent="0.35">
      <c r="A13" s="32" t="s">
        <v>27</v>
      </c>
      <c r="B13" s="32" t="s">
        <v>28</v>
      </c>
      <c r="C13" s="62">
        <v>5340</v>
      </c>
      <c r="D13" s="63">
        <v>1099.6883764044944</v>
      </c>
      <c r="E13" s="81">
        <f t="shared" si="0"/>
        <v>45.820349016853932</v>
      </c>
      <c r="F13" s="81">
        <f t="shared" si="1"/>
        <v>137.4610470505618</v>
      </c>
    </row>
    <row r="14" spans="1:6" x14ac:dyDescent="0.35">
      <c r="A14" s="32" t="s">
        <v>95</v>
      </c>
      <c r="B14" s="32" t="s">
        <v>96</v>
      </c>
      <c r="C14" s="62">
        <v>1510</v>
      </c>
      <c r="D14" s="63">
        <v>1472.5298940397349</v>
      </c>
      <c r="E14" s="81">
        <f t="shared" si="0"/>
        <v>61.355412251655622</v>
      </c>
      <c r="F14" s="81">
        <f t="shared" si="1"/>
        <v>184.06623675496687</v>
      </c>
    </row>
    <row r="15" spans="1:6" x14ac:dyDescent="0.35">
      <c r="A15" s="32" t="s">
        <v>99</v>
      </c>
      <c r="B15" s="32" t="s">
        <v>100</v>
      </c>
      <c r="C15" s="62">
        <v>13466</v>
      </c>
      <c r="D15" s="63">
        <v>1491.0294274469034</v>
      </c>
      <c r="E15" s="81">
        <f t="shared" si="0"/>
        <v>62.126226143620976</v>
      </c>
      <c r="F15" s="81">
        <f t="shared" si="1"/>
        <v>186.37867843086292</v>
      </c>
    </row>
    <row r="16" spans="1:6" x14ac:dyDescent="0.35">
      <c r="A16" s="32" t="s">
        <v>101</v>
      </c>
      <c r="B16" s="32" t="s">
        <v>102</v>
      </c>
      <c r="C16" s="62">
        <v>6246</v>
      </c>
      <c r="D16" s="63">
        <v>1611.4631027857831</v>
      </c>
      <c r="E16" s="81">
        <f t="shared" si="0"/>
        <v>67.144295949407635</v>
      </c>
      <c r="F16" s="81">
        <f t="shared" si="1"/>
        <v>201.43288784822289</v>
      </c>
    </row>
    <row r="17" spans="1:6" x14ac:dyDescent="0.35">
      <c r="A17" s="32" t="s">
        <v>268</v>
      </c>
      <c r="B17" s="32" t="s">
        <v>269</v>
      </c>
      <c r="C17" s="62">
        <v>110</v>
      </c>
      <c r="D17" s="63">
        <v>1491</v>
      </c>
      <c r="E17" s="81">
        <f t="shared" si="0"/>
        <v>62.125</v>
      </c>
      <c r="F17" s="81">
        <f t="shared" si="1"/>
        <v>186.375</v>
      </c>
    </row>
    <row r="18" spans="1:6" x14ac:dyDescent="0.35">
      <c r="A18" s="32" t="s">
        <v>105</v>
      </c>
      <c r="B18" s="32" t="s">
        <v>106</v>
      </c>
      <c r="C18" s="62">
        <v>3392</v>
      </c>
      <c r="D18" s="63">
        <v>1190.4227476415094</v>
      </c>
      <c r="E18" s="81">
        <f t="shared" si="0"/>
        <v>49.600947818396229</v>
      </c>
      <c r="F18" s="81">
        <f t="shared" si="1"/>
        <v>148.80284345518868</v>
      </c>
    </row>
    <row r="19" spans="1:6" x14ac:dyDescent="0.35">
      <c r="A19" s="32" t="s">
        <v>103</v>
      </c>
      <c r="B19" s="32" t="s">
        <v>104</v>
      </c>
      <c r="C19" s="62">
        <v>4640</v>
      </c>
      <c r="D19" s="63">
        <v>1361.7153038793106</v>
      </c>
      <c r="E19" s="81">
        <f t="shared" si="0"/>
        <v>56.738137661637943</v>
      </c>
      <c r="F19" s="81">
        <f t="shared" si="1"/>
        <v>170.21441298491382</v>
      </c>
    </row>
    <row r="20" spans="1:6" x14ac:dyDescent="0.35">
      <c r="A20" s="32" t="s">
        <v>107</v>
      </c>
      <c r="B20" s="32" t="s">
        <v>108</v>
      </c>
      <c r="C20" s="62">
        <v>1147</v>
      </c>
      <c r="D20" s="63">
        <v>1728.9411595466433</v>
      </c>
      <c r="E20" s="81">
        <f t="shared" si="0"/>
        <v>72.039214981110135</v>
      </c>
      <c r="F20" s="81">
        <f t="shared" si="1"/>
        <v>216.11764494333039</v>
      </c>
    </row>
    <row r="21" spans="1:6" x14ac:dyDescent="0.35">
      <c r="A21" s="32" t="s">
        <v>109</v>
      </c>
      <c r="B21" s="32" t="s">
        <v>110</v>
      </c>
      <c r="C21" s="62">
        <v>1248</v>
      </c>
      <c r="D21" s="63">
        <v>1469.5244310897435</v>
      </c>
      <c r="E21" s="81">
        <f t="shared" si="0"/>
        <v>61.230184628739316</v>
      </c>
      <c r="F21" s="81">
        <f t="shared" si="1"/>
        <v>183.69055388621794</v>
      </c>
    </row>
    <row r="22" spans="1:6" x14ac:dyDescent="0.35">
      <c r="A22" s="32" t="s">
        <v>31</v>
      </c>
      <c r="B22" s="32" t="s">
        <v>32</v>
      </c>
      <c r="C22" s="62">
        <v>2543</v>
      </c>
      <c r="D22" s="63">
        <v>1377.4477978765237</v>
      </c>
      <c r="E22" s="81">
        <f t="shared" si="0"/>
        <v>57.393658244855153</v>
      </c>
      <c r="F22" s="81">
        <f t="shared" si="1"/>
        <v>172.18097473456547</v>
      </c>
    </row>
    <row r="23" spans="1:6" ht="15" customHeight="1" x14ac:dyDescent="0.35">
      <c r="A23" s="32" t="s">
        <v>33</v>
      </c>
      <c r="B23" s="32" t="s">
        <v>34</v>
      </c>
      <c r="C23" s="62">
        <v>5576</v>
      </c>
      <c r="D23" s="63">
        <v>1020.2565369440459</v>
      </c>
      <c r="E23" s="81">
        <f t="shared" si="0"/>
        <v>42.510689039335247</v>
      </c>
      <c r="F23" s="81">
        <f t="shared" si="1"/>
        <v>127.53206711800574</v>
      </c>
    </row>
    <row r="24" spans="1:6" x14ac:dyDescent="0.35">
      <c r="A24" s="70" t="s">
        <v>35</v>
      </c>
      <c r="B24" s="70" t="s">
        <v>280</v>
      </c>
      <c r="C24" s="71">
        <v>670</v>
      </c>
      <c r="D24" s="72">
        <v>1337.4543731343283</v>
      </c>
      <c r="E24" s="81">
        <f t="shared" si="0"/>
        <v>55.727265547263677</v>
      </c>
      <c r="F24" s="81">
        <f t="shared" si="1"/>
        <v>167.18179664179104</v>
      </c>
    </row>
    <row r="25" spans="1:6" x14ac:dyDescent="0.35">
      <c r="A25" s="32" t="s">
        <v>37</v>
      </c>
      <c r="B25" s="32" t="s">
        <v>38</v>
      </c>
      <c r="C25" s="62">
        <v>11714</v>
      </c>
      <c r="D25" s="63">
        <v>880.17609697797513</v>
      </c>
      <c r="E25" s="81">
        <f t="shared" si="0"/>
        <v>36.674004040748962</v>
      </c>
      <c r="F25" s="81">
        <f t="shared" si="1"/>
        <v>110.02201212224688</v>
      </c>
    </row>
    <row r="26" spans="1:6" x14ac:dyDescent="0.35">
      <c r="A26" s="32" t="s">
        <v>39</v>
      </c>
      <c r="B26" s="32" t="s">
        <v>40</v>
      </c>
      <c r="C26" s="62">
        <v>8386</v>
      </c>
      <c r="D26" s="63">
        <v>1121.2594669687574</v>
      </c>
      <c r="E26" s="81">
        <f t="shared" si="0"/>
        <v>46.719144457031554</v>
      </c>
      <c r="F26" s="81">
        <f t="shared" si="1"/>
        <v>140.15743337109467</v>
      </c>
    </row>
    <row r="27" spans="1:6" x14ac:dyDescent="0.35">
      <c r="A27" s="32" t="s">
        <v>41</v>
      </c>
      <c r="B27" s="32" t="s">
        <v>42</v>
      </c>
      <c r="C27" s="62">
        <v>4899</v>
      </c>
      <c r="D27" s="63">
        <v>748.93854255970621</v>
      </c>
      <c r="E27" s="81">
        <f t="shared" si="0"/>
        <v>31.205772606654424</v>
      </c>
      <c r="F27" s="81">
        <f t="shared" si="1"/>
        <v>93.617317819963276</v>
      </c>
    </row>
    <row r="28" spans="1:6" ht="15.75" customHeight="1" x14ac:dyDescent="0.35">
      <c r="A28" s="32" t="s">
        <v>25</v>
      </c>
      <c r="B28" s="32" t="s">
        <v>26</v>
      </c>
      <c r="C28" s="62">
        <v>243</v>
      </c>
      <c r="D28" s="63">
        <v>1448.4830864197529</v>
      </c>
      <c r="E28" s="81">
        <f t="shared" si="0"/>
        <v>60.353461934156371</v>
      </c>
      <c r="F28" s="81">
        <f t="shared" si="1"/>
        <v>181.06038580246911</v>
      </c>
    </row>
    <row r="29" spans="1:6" x14ac:dyDescent="0.35">
      <c r="A29" s="70" t="s">
        <v>43</v>
      </c>
      <c r="B29" s="70" t="s">
        <v>281</v>
      </c>
      <c r="C29" s="71">
        <v>543</v>
      </c>
      <c r="D29" s="72">
        <v>748.4184530386741</v>
      </c>
      <c r="E29" s="81">
        <f t="shared" si="0"/>
        <v>31.184102209944754</v>
      </c>
      <c r="F29" s="81">
        <f t="shared" si="1"/>
        <v>93.552306629834263</v>
      </c>
    </row>
    <row r="30" spans="1:6" x14ac:dyDescent="0.35">
      <c r="A30" s="32" t="s">
        <v>47</v>
      </c>
      <c r="B30" s="32" t="s">
        <v>48</v>
      </c>
      <c r="C30" s="62">
        <v>8688</v>
      </c>
      <c r="D30" s="63">
        <v>1299.4184656998159</v>
      </c>
      <c r="E30" s="81">
        <f t="shared" si="0"/>
        <v>54.14243607082566</v>
      </c>
      <c r="F30" s="81">
        <f>E30*3</f>
        <v>162.42730821247699</v>
      </c>
    </row>
    <row r="31" spans="1:6" x14ac:dyDescent="0.35">
      <c r="A31" s="32" t="s">
        <v>49</v>
      </c>
      <c r="B31" s="32" t="s">
        <v>50</v>
      </c>
      <c r="C31" s="62">
        <v>7236</v>
      </c>
      <c r="D31" s="63">
        <v>1242.6046890547264</v>
      </c>
      <c r="E31" s="81">
        <f t="shared" si="0"/>
        <v>51.775195377280262</v>
      </c>
      <c r="F31" s="81">
        <f t="shared" si="1"/>
        <v>155.32558613184079</v>
      </c>
    </row>
    <row r="32" spans="1:6" x14ac:dyDescent="0.35">
      <c r="A32" s="32" t="s">
        <v>270</v>
      </c>
      <c r="B32" s="32" t="s">
        <v>271</v>
      </c>
      <c r="C32" s="62">
        <v>186</v>
      </c>
      <c r="D32" s="63">
        <v>999.35645161290302</v>
      </c>
      <c r="E32" s="81">
        <f t="shared" si="0"/>
        <v>41.639852150537628</v>
      </c>
      <c r="F32" s="81">
        <f t="shared" si="1"/>
        <v>124.91955645161289</v>
      </c>
    </row>
    <row r="33" spans="1:6" x14ac:dyDescent="0.35">
      <c r="A33" s="32" t="s">
        <v>51</v>
      </c>
      <c r="B33" s="32" t="s">
        <v>52</v>
      </c>
      <c r="C33" s="62">
        <v>5865</v>
      </c>
      <c r="D33" s="63">
        <v>620.18973231031543</v>
      </c>
      <c r="E33" s="81">
        <f t="shared" si="0"/>
        <v>25.841238846263142</v>
      </c>
      <c r="F33" s="81">
        <f t="shared" si="1"/>
        <v>77.523716538789429</v>
      </c>
    </row>
    <row r="34" spans="1:6" x14ac:dyDescent="0.35">
      <c r="A34" s="32" t="s">
        <v>53</v>
      </c>
      <c r="B34" s="32" t="s">
        <v>54</v>
      </c>
      <c r="C34" s="62">
        <v>4334</v>
      </c>
      <c r="D34" s="63">
        <v>971.66067604983846</v>
      </c>
      <c r="E34" s="81">
        <f t="shared" si="0"/>
        <v>40.485861502076602</v>
      </c>
      <c r="F34" s="81">
        <f t="shared" si="1"/>
        <v>121.45758450622981</v>
      </c>
    </row>
    <row r="35" spans="1:6" x14ac:dyDescent="0.35">
      <c r="A35" s="32" t="s">
        <v>55</v>
      </c>
      <c r="B35" s="32" t="s">
        <v>56</v>
      </c>
      <c r="C35" s="62">
        <v>5414</v>
      </c>
      <c r="D35" s="63">
        <v>1821.78857222017</v>
      </c>
      <c r="E35" s="81">
        <f t="shared" si="0"/>
        <v>75.907857175840419</v>
      </c>
      <c r="F35" s="81">
        <f t="shared" si="1"/>
        <v>227.72357152752124</v>
      </c>
    </row>
    <row r="36" spans="1:6" x14ac:dyDescent="0.35">
      <c r="A36" s="32" t="s">
        <v>57</v>
      </c>
      <c r="B36" s="32" t="s">
        <v>58</v>
      </c>
      <c r="C36" s="62">
        <v>2717</v>
      </c>
      <c r="D36" s="63">
        <v>829.20475156422526</v>
      </c>
      <c r="E36" s="81">
        <f t="shared" si="0"/>
        <v>34.550197981842722</v>
      </c>
      <c r="F36" s="81">
        <f t="shared" si="1"/>
        <v>103.65059394552816</v>
      </c>
    </row>
    <row r="37" spans="1:6" x14ac:dyDescent="0.35">
      <c r="A37" s="32" t="s">
        <v>111</v>
      </c>
      <c r="B37" s="32" t="s">
        <v>112</v>
      </c>
      <c r="C37" s="62">
        <v>1574</v>
      </c>
      <c r="D37" s="63">
        <v>2761.8329034307499</v>
      </c>
      <c r="E37" s="81">
        <f t="shared" si="0"/>
        <v>115.07637097628124</v>
      </c>
      <c r="F37" s="81">
        <f t="shared" si="1"/>
        <v>345.22911292884373</v>
      </c>
    </row>
    <row r="38" spans="1:6" x14ac:dyDescent="0.35">
      <c r="A38" s="32" t="s">
        <v>59</v>
      </c>
      <c r="B38" s="32" t="s">
        <v>60</v>
      </c>
      <c r="C38" s="62">
        <v>11294</v>
      </c>
      <c r="D38" s="63">
        <v>971.66426066938197</v>
      </c>
      <c r="E38" s="81">
        <f t="shared" si="0"/>
        <v>40.486010861224251</v>
      </c>
      <c r="F38" s="81">
        <f t="shared" si="1"/>
        <v>121.45803258367275</v>
      </c>
    </row>
    <row r="39" spans="1:6" x14ac:dyDescent="0.35">
      <c r="A39" s="32" t="s">
        <v>61</v>
      </c>
      <c r="B39" s="32" t="s">
        <v>62</v>
      </c>
      <c r="C39" s="62">
        <v>2690</v>
      </c>
      <c r="D39" s="63">
        <v>1253.3157881040891</v>
      </c>
      <c r="E39" s="81">
        <f t="shared" si="0"/>
        <v>52.221491171003713</v>
      </c>
      <c r="F39" s="81">
        <f t="shared" si="1"/>
        <v>156.66447351301113</v>
      </c>
    </row>
    <row r="40" spans="1:6" x14ac:dyDescent="0.35">
      <c r="A40" s="32" t="s">
        <v>113</v>
      </c>
      <c r="B40" s="32" t="s">
        <v>114</v>
      </c>
      <c r="C40" s="62">
        <v>1418</v>
      </c>
      <c r="D40" s="63">
        <v>1474.6879478138223</v>
      </c>
      <c r="E40" s="81">
        <f t="shared" si="0"/>
        <v>61.445331158909262</v>
      </c>
      <c r="F40" s="81">
        <f t="shared" si="1"/>
        <v>184.33599347672779</v>
      </c>
    </row>
    <row r="41" spans="1:6" x14ac:dyDescent="0.35">
      <c r="A41" s="32" t="s">
        <v>115</v>
      </c>
      <c r="B41" s="32" t="s">
        <v>116</v>
      </c>
      <c r="C41" s="62">
        <v>15347</v>
      </c>
      <c r="D41" s="63">
        <v>1811.892027106275</v>
      </c>
      <c r="E41" s="81">
        <f t="shared" si="0"/>
        <v>75.495501129428121</v>
      </c>
      <c r="F41" s="81">
        <f t="shared" si="1"/>
        <v>226.48650338828435</v>
      </c>
    </row>
    <row r="42" spans="1:6" x14ac:dyDescent="0.35">
      <c r="A42" s="32" t="s">
        <v>117</v>
      </c>
      <c r="B42" s="32" t="s">
        <v>118</v>
      </c>
      <c r="C42" s="62">
        <v>2095</v>
      </c>
      <c r="D42" s="63">
        <v>2032.5878568019095</v>
      </c>
      <c r="E42" s="81">
        <f t="shared" si="0"/>
        <v>84.691160700079564</v>
      </c>
      <c r="F42" s="81">
        <f t="shared" si="1"/>
        <v>254.07348210023869</v>
      </c>
    </row>
    <row r="43" spans="1:6" x14ac:dyDescent="0.35">
      <c r="A43" s="32" t="s">
        <v>63</v>
      </c>
      <c r="B43" s="32" t="s">
        <v>64</v>
      </c>
      <c r="C43" s="62">
        <v>10504</v>
      </c>
      <c r="D43" s="63">
        <v>1015.4619049885757</v>
      </c>
      <c r="E43" s="81">
        <f t="shared" si="0"/>
        <v>42.31091270785732</v>
      </c>
      <c r="F43" s="81">
        <f t="shared" si="1"/>
        <v>126.93273812357197</v>
      </c>
    </row>
    <row r="44" spans="1:6" x14ac:dyDescent="0.35">
      <c r="A44" s="32" t="s">
        <v>119</v>
      </c>
      <c r="B44" s="32" t="s">
        <v>120</v>
      </c>
      <c r="C44" s="62">
        <v>14063</v>
      </c>
      <c r="D44" s="63">
        <v>756.15461565810995</v>
      </c>
      <c r="E44" s="81">
        <f t="shared" si="0"/>
        <v>31.506442319087913</v>
      </c>
      <c r="F44" s="81">
        <f t="shared" si="1"/>
        <v>94.519326957263743</v>
      </c>
    </row>
    <row r="45" spans="1:6" x14ac:dyDescent="0.35">
      <c r="A45" s="32" t="s">
        <v>121</v>
      </c>
      <c r="B45" s="32" t="s">
        <v>122</v>
      </c>
      <c r="C45" s="62">
        <v>2288</v>
      </c>
      <c r="D45" s="63">
        <v>2578.5187500000002</v>
      </c>
      <c r="E45" s="81">
        <f t="shared" si="0"/>
        <v>107.43828125</v>
      </c>
      <c r="F45" s="81">
        <f t="shared" si="1"/>
        <v>322.31484375000002</v>
      </c>
    </row>
    <row r="46" spans="1:6" x14ac:dyDescent="0.35">
      <c r="A46" s="32" t="s">
        <v>65</v>
      </c>
      <c r="B46" s="32" t="s">
        <v>66</v>
      </c>
      <c r="C46" s="62">
        <v>5767</v>
      </c>
      <c r="D46" s="63">
        <v>1037.2853025836657</v>
      </c>
      <c r="E46" s="81">
        <f t="shared" si="0"/>
        <v>43.220220940986074</v>
      </c>
      <c r="F46" s="81">
        <f t="shared" si="1"/>
        <v>129.66066282295822</v>
      </c>
    </row>
    <row r="47" spans="1:6" x14ac:dyDescent="0.35">
      <c r="A47" s="32" t="s">
        <v>67</v>
      </c>
      <c r="B47" s="32" t="s">
        <v>68</v>
      </c>
      <c r="C47" s="62">
        <v>10757</v>
      </c>
      <c r="D47" s="63">
        <v>808.55106535279356</v>
      </c>
      <c r="E47" s="81">
        <f t="shared" si="0"/>
        <v>33.689627723033063</v>
      </c>
      <c r="F47" s="81">
        <f t="shared" si="1"/>
        <v>101.06888316909919</v>
      </c>
    </row>
    <row r="48" spans="1:6" x14ac:dyDescent="0.35">
      <c r="A48" s="32" t="s">
        <v>75</v>
      </c>
      <c r="B48" s="32" t="s">
        <v>76</v>
      </c>
      <c r="C48" s="62">
        <v>4133</v>
      </c>
      <c r="D48" s="63">
        <v>623.36751270263733</v>
      </c>
      <c r="E48" s="81">
        <f t="shared" si="0"/>
        <v>25.973646362609887</v>
      </c>
      <c r="F48" s="81">
        <f t="shared" si="1"/>
        <v>77.920939087829666</v>
      </c>
    </row>
    <row r="49" spans="1:6" x14ac:dyDescent="0.35">
      <c r="A49" s="32" t="s">
        <v>69</v>
      </c>
      <c r="B49" s="32" t="s">
        <v>70</v>
      </c>
      <c r="C49" s="62">
        <v>13902</v>
      </c>
      <c r="D49" s="63">
        <v>1032.846512731981</v>
      </c>
      <c r="E49" s="81">
        <f t="shared" si="0"/>
        <v>43.035271363832543</v>
      </c>
      <c r="F49" s="81">
        <f t="shared" si="1"/>
        <v>129.10581409149762</v>
      </c>
    </row>
    <row r="50" spans="1:6" x14ac:dyDescent="0.35">
      <c r="A50" s="32" t="s">
        <v>77</v>
      </c>
      <c r="B50" s="32" t="s">
        <v>78</v>
      </c>
      <c r="C50" s="62">
        <v>13939</v>
      </c>
      <c r="D50" s="63">
        <v>672.85671927684916</v>
      </c>
      <c r="E50" s="81">
        <f t="shared" si="0"/>
        <v>28.035696636535381</v>
      </c>
      <c r="F50" s="81">
        <f t="shared" si="1"/>
        <v>84.107089909606145</v>
      </c>
    </row>
    <row r="51" spans="1:6" x14ac:dyDescent="0.35">
      <c r="A51" s="32" t="s">
        <v>79</v>
      </c>
      <c r="B51" s="32" t="s">
        <v>80</v>
      </c>
      <c r="C51" s="62">
        <v>4319</v>
      </c>
      <c r="D51" s="63">
        <v>519.64793933780959</v>
      </c>
      <c r="E51" s="81">
        <f t="shared" si="0"/>
        <v>21.651997472408734</v>
      </c>
      <c r="F51" s="81">
        <f t="shared" si="1"/>
        <v>64.955992417226199</v>
      </c>
    </row>
    <row r="52" spans="1:6" x14ac:dyDescent="0.35">
      <c r="A52" s="32" t="s">
        <v>272</v>
      </c>
      <c r="B52" s="32" t="s">
        <v>273</v>
      </c>
      <c r="C52" s="62">
        <v>143</v>
      </c>
      <c r="D52" s="63">
        <v>1967.4653846153844</v>
      </c>
      <c r="E52" s="81">
        <f t="shared" si="0"/>
        <v>81.977724358974356</v>
      </c>
      <c r="F52" s="81">
        <f t="shared" si="1"/>
        <v>245.93317307692308</v>
      </c>
    </row>
    <row r="53" spans="1:6" x14ac:dyDescent="0.35">
      <c r="A53" s="32" t="s">
        <v>83</v>
      </c>
      <c r="B53" s="32" t="s">
        <v>84</v>
      </c>
      <c r="C53" s="62">
        <v>243</v>
      </c>
      <c r="D53" s="63">
        <v>5036.0401234567898</v>
      </c>
      <c r="E53" s="81">
        <f t="shared" si="0"/>
        <v>209.83500514403292</v>
      </c>
      <c r="F53" s="81">
        <f t="shared" si="1"/>
        <v>629.50501543209873</v>
      </c>
    </row>
    <row r="54" spans="1:6" x14ac:dyDescent="0.35">
      <c r="A54" s="32" t="s">
        <v>85</v>
      </c>
      <c r="B54" s="32" t="s">
        <v>86</v>
      </c>
      <c r="C54" s="62">
        <v>1764</v>
      </c>
      <c r="D54" s="63">
        <v>484.44151360544214</v>
      </c>
      <c r="E54" s="81">
        <f t="shared" si="0"/>
        <v>20.185063066893424</v>
      </c>
      <c r="F54" s="81">
        <f t="shared" si="1"/>
        <v>60.555189200680275</v>
      </c>
    </row>
    <row r="55" spans="1:6" x14ac:dyDescent="0.35">
      <c r="A55" s="32" t="s">
        <v>87</v>
      </c>
      <c r="B55" s="32" t="s">
        <v>88</v>
      </c>
      <c r="C55" s="62">
        <v>1660</v>
      </c>
      <c r="D55" s="63">
        <v>813.74699397590359</v>
      </c>
      <c r="E55" s="81">
        <f t="shared" si="0"/>
        <v>33.906124748995985</v>
      </c>
      <c r="F55" s="81">
        <f t="shared" si="1"/>
        <v>101.71837424698796</v>
      </c>
    </row>
    <row r="56" spans="1:6" x14ac:dyDescent="0.35">
      <c r="A56" s="32" t="s">
        <v>89</v>
      </c>
      <c r="B56" s="32" t="s">
        <v>90</v>
      </c>
      <c r="C56" s="62">
        <v>3084</v>
      </c>
      <c r="D56" s="63">
        <v>925.17595654993511</v>
      </c>
      <c r="E56" s="81">
        <f t="shared" si="0"/>
        <v>38.54899818958063</v>
      </c>
      <c r="F56" s="81">
        <f t="shared" si="1"/>
        <v>115.64699456874189</v>
      </c>
    </row>
    <row r="57" spans="1:6" x14ac:dyDescent="0.35">
      <c r="A57" s="32" t="s">
        <v>81</v>
      </c>
      <c r="B57" s="32" t="s">
        <v>82</v>
      </c>
      <c r="C57" s="62">
        <v>3549</v>
      </c>
      <c r="D57" s="63">
        <v>830.06348267117505</v>
      </c>
      <c r="E57" s="81">
        <f t="shared" si="0"/>
        <v>34.585978444632296</v>
      </c>
      <c r="F57" s="81">
        <f t="shared" si="1"/>
        <v>103.75793533389688</v>
      </c>
    </row>
    <row r="58" spans="1:6" x14ac:dyDescent="0.35">
      <c r="A58" s="32" t="s">
        <v>91</v>
      </c>
      <c r="B58" s="32" t="s">
        <v>92</v>
      </c>
      <c r="C58" s="62">
        <v>1821</v>
      </c>
      <c r="D58" s="63">
        <v>1266.3437616694125</v>
      </c>
      <c r="E58" s="81">
        <f t="shared" si="0"/>
        <v>52.764323402892188</v>
      </c>
      <c r="F58" s="81">
        <f t="shared" si="1"/>
        <v>158.29297020867656</v>
      </c>
    </row>
    <row r="59" spans="1:6" x14ac:dyDescent="0.35">
      <c r="A59" s="32" t="s">
        <v>123</v>
      </c>
      <c r="B59" s="32" t="s">
        <v>124</v>
      </c>
      <c r="C59" s="62">
        <v>5666</v>
      </c>
      <c r="D59" s="63">
        <v>1329.9186110130604</v>
      </c>
      <c r="E59" s="81">
        <f t="shared" si="0"/>
        <v>55.413275458877514</v>
      </c>
      <c r="F59" s="81">
        <f t="shared" si="1"/>
        <v>166.23982637663255</v>
      </c>
    </row>
    <row r="60" spans="1:6" x14ac:dyDescent="0.35">
      <c r="A60" s="32" t="s">
        <v>93</v>
      </c>
      <c r="B60" s="32" t="s">
        <v>94</v>
      </c>
      <c r="C60" s="62">
        <v>3055</v>
      </c>
      <c r="D60" s="63">
        <v>2371.9493060556465</v>
      </c>
      <c r="E60" s="81">
        <f t="shared" si="0"/>
        <v>98.831221085651933</v>
      </c>
      <c r="F60" s="81">
        <f t="shared" si="1"/>
        <v>296.49366325695581</v>
      </c>
    </row>
    <row r="61" spans="1:6" x14ac:dyDescent="0.35">
      <c r="A61" s="77" t="s">
        <v>266</v>
      </c>
      <c r="B61" s="77"/>
      <c r="C61" s="78">
        <v>254731</v>
      </c>
      <c r="D61" s="79">
        <v>1152.7700435753793</v>
      </c>
      <c r="F61" s="76"/>
    </row>
    <row r="62" spans="1:6" ht="12.75" customHeight="1" x14ac:dyDescent="0.35">
      <c r="C62" s="65"/>
      <c r="D62" s="65"/>
    </row>
    <row r="63" spans="1:6" ht="12" customHeight="1" x14ac:dyDescent="0.35">
      <c r="A63" s="66" t="s">
        <v>248</v>
      </c>
      <c r="B63" s="66" t="s">
        <v>249</v>
      </c>
      <c r="C63" s="67">
        <v>6542</v>
      </c>
      <c r="D63" s="68">
        <v>2500.3177743809233</v>
      </c>
    </row>
    <row r="64" spans="1:6" ht="12" customHeight="1" x14ac:dyDescent="0.35">
      <c r="A64" s="66" t="s">
        <v>250</v>
      </c>
      <c r="B64" s="66" t="s">
        <v>251</v>
      </c>
      <c r="C64" s="67">
        <v>4759</v>
      </c>
      <c r="D64" s="68">
        <v>2087.0976654759406</v>
      </c>
    </row>
    <row r="65" spans="1:4" ht="12" customHeight="1" x14ac:dyDescent="0.35">
      <c r="A65" s="66" t="s">
        <v>252</v>
      </c>
      <c r="B65" s="66" t="s">
        <v>253</v>
      </c>
      <c r="C65" s="67">
        <v>726</v>
      </c>
      <c r="D65" s="68">
        <v>6961.0670523415974</v>
      </c>
    </row>
    <row r="66" spans="1:4" ht="12.75" customHeight="1" x14ac:dyDescent="0.35">
      <c r="A66" s="73" t="s">
        <v>254</v>
      </c>
      <c r="B66" s="73" t="s">
        <v>282</v>
      </c>
      <c r="C66" s="74">
        <v>964</v>
      </c>
      <c r="D66" s="75">
        <v>1762.0223340248961</v>
      </c>
    </row>
    <row r="67" spans="1:4" ht="12" customHeight="1" x14ac:dyDescent="0.35">
      <c r="A67" s="66" t="s">
        <v>256</v>
      </c>
      <c r="B67" s="66" t="s">
        <v>257</v>
      </c>
      <c r="C67" s="67">
        <v>1696</v>
      </c>
      <c r="D67" s="68">
        <v>2083.8997582547172</v>
      </c>
    </row>
    <row r="69" spans="1:4" x14ac:dyDescent="0.35">
      <c r="A69" t="s">
        <v>283</v>
      </c>
    </row>
    <row r="71" spans="1:4" x14ac:dyDescent="0.35">
      <c r="D71" s="55" t="s">
        <v>261</v>
      </c>
    </row>
    <row r="72" spans="1:4" x14ac:dyDescent="0.35">
      <c r="D72" s="55" t="s">
        <v>264</v>
      </c>
    </row>
    <row r="74" spans="1:4" x14ac:dyDescent="0.35">
      <c r="B74" s="55" t="s">
        <v>259</v>
      </c>
      <c r="D74" s="55" t="s">
        <v>260</v>
      </c>
    </row>
    <row r="75" spans="1:4" x14ac:dyDescent="0.35">
      <c r="B75" s="55" t="s">
        <v>262</v>
      </c>
      <c r="D75" s="55" t="s">
        <v>263</v>
      </c>
    </row>
  </sheetData>
  <mergeCells count="1">
    <mergeCell ref="A6:D6"/>
  </mergeCells>
  <pageMargins left="0.6692913385826772" right="0.15748031496062992" top="0.19685039370078741" bottom="0.19685039370078741" header="0.31496062992125984" footer="0.23622047244094491"/>
  <pageSetup paperSize="9" scale="7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9D4AC-9D5B-4BC2-8953-4D571DD585DC}">
  <dimension ref="A5:D75"/>
  <sheetViews>
    <sheetView workbookViewId="0">
      <selection activeCell="D17" sqref="D17"/>
    </sheetView>
  </sheetViews>
  <sheetFormatPr defaultColWidth="9.1796875" defaultRowHeight="14.5" x14ac:dyDescent="0.35"/>
  <cols>
    <col min="1" max="1" width="10.54296875" style="55" customWidth="1"/>
    <col min="2" max="2" width="60.7265625" style="55" customWidth="1"/>
    <col min="3" max="3" width="12.36328125" style="55" customWidth="1"/>
    <col min="4" max="4" width="21" style="55" customWidth="1"/>
    <col min="5" max="5" width="9.36328125" style="55" customWidth="1"/>
    <col min="6" max="16384" width="9.1796875" style="55"/>
  </cols>
  <sheetData>
    <row r="5" spans="1:4" ht="5.25" customHeight="1" x14ac:dyDescent="0.35"/>
    <row r="6" spans="1:4" x14ac:dyDescent="0.35">
      <c r="A6" s="104" t="s">
        <v>284</v>
      </c>
      <c r="B6" s="104"/>
      <c r="C6" s="104"/>
      <c r="D6" s="104"/>
    </row>
    <row r="7" spans="1:4" ht="6.75" customHeight="1" x14ac:dyDescent="0.35"/>
    <row r="8" spans="1:4" ht="62.25" customHeight="1" x14ac:dyDescent="0.35">
      <c r="A8" s="39" t="s">
        <v>265</v>
      </c>
      <c r="B8" s="39" t="s">
        <v>5</v>
      </c>
      <c r="C8" s="56" t="s">
        <v>278</v>
      </c>
      <c r="D8" s="56" t="s">
        <v>279</v>
      </c>
    </row>
    <row r="9" spans="1:4" x14ac:dyDescent="0.35">
      <c r="A9" s="32" t="s">
        <v>97</v>
      </c>
      <c r="B9" s="32" t="s">
        <v>98</v>
      </c>
      <c r="C9" s="62">
        <v>615</v>
      </c>
      <c r="D9" s="63">
        <v>2218.2870081300807</v>
      </c>
    </row>
    <row r="10" spans="1:4" x14ac:dyDescent="0.35">
      <c r="A10" s="32" t="s">
        <v>23</v>
      </c>
      <c r="B10" s="32" t="s">
        <v>24</v>
      </c>
      <c r="C10" s="62">
        <v>5902</v>
      </c>
      <c r="D10" s="63">
        <v>706.1744459505253</v>
      </c>
    </row>
    <row r="11" spans="1:4" x14ac:dyDescent="0.35">
      <c r="A11" s="32" t="s">
        <v>19</v>
      </c>
      <c r="B11" s="32" t="s">
        <v>20</v>
      </c>
      <c r="C11" s="62">
        <v>3513</v>
      </c>
      <c r="D11" s="63">
        <v>1601.700122402505</v>
      </c>
    </row>
    <row r="12" spans="1:4" x14ac:dyDescent="0.35">
      <c r="A12" s="32" t="s">
        <v>21</v>
      </c>
      <c r="B12" s="32" t="s">
        <v>22</v>
      </c>
      <c r="C12" s="62">
        <v>3513</v>
      </c>
      <c r="D12" s="63">
        <v>1346.851725021349</v>
      </c>
    </row>
    <row r="13" spans="1:4" x14ac:dyDescent="0.35">
      <c r="A13" s="32" t="s">
        <v>27</v>
      </c>
      <c r="B13" s="32" t="s">
        <v>28</v>
      </c>
      <c r="C13" s="62">
        <v>5340</v>
      </c>
      <c r="D13" s="63">
        <v>1099.6883764044944</v>
      </c>
    </row>
    <row r="14" spans="1:4" x14ac:dyDescent="0.35">
      <c r="A14" s="32" t="s">
        <v>95</v>
      </c>
      <c r="B14" s="32" t="s">
        <v>96</v>
      </c>
      <c r="C14" s="62">
        <v>1510</v>
      </c>
      <c r="D14" s="63">
        <v>1472.5298940397349</v>
      </c>
    </row>
    <row r="15" spans="1:4" x14ac:dyDescent="0.35">
      <c r="A15" s="32" t="s">
        <v>99</v>
      </c>
      <c r="B15" s="32" t="s">
        <v>100</v>
      </c>
      <c r="C15" s="62">
        <v>13466</v>
      </c>
      <c r="D15" s="63">
        <v>1491.0294274469034</v>
      </c>
    </row>
    <row r="16" spans="1:4" x14ac:dyDescent="0.35">
      <c r="A16" s="32" t="s">
        <v>101</v>
      </c>
      <c r="B16" s="32" t="s">
        <v>102</v>
      </c>
      <c r="C16" s="62">
        <v>6246</v>
      </c>
      <c r="D16" s="63">
        <v>1611.4631027857831</v>
      </c>
    </row>
    <row r="17" spans="1:4" x14ac:dyDescent="0.35">
      <c r="A17" s="32" t="s">
        <v>268</v>
      </c>
      <c r="B17" s="32" t="s">
        <v>269</v>
      </c>
      <c r="C17" s="62">
        <v>110</v>
      </c>
      <c r="D17" s="63">
        <v>7266.0902727272723</v>
      </c>
    </row>
    <row r="18" spans="1:4" x14ac:dyDescent="0.35">
      <c r="A18" s="32" t="s">
        <v>105</v>
      </c>
      <c r="B18" s="32" t="s">
        <v>106</v>
      </c>
      <c r="C18" s="62">
        <v>3392</v>
      </c>
      <c r="D18" s="63">
        <v>1190.4227476415094</v>
      </c>
    </row>
    <row r="19" spans="1:4" x14ac:dyDescent="0.35">
      <c r="A19" s="32" t="s">
        <v>103</v>
      </c>
      <c r="B19" s="32" t="s">
        <v>104</v>
      </c>
      <c r="C19" s="62">
        <v>4640</v>
      </c>
      <c r="D19" s="63">
        <v>1361.7153038793106</v>
      </c>
    </row>
    <row r="20" spans="1:4" x14ac:dyDescent="0.35">
      <c r="A20" s="32" t="s">
        <v>107</v>
      </c>
      <c r="B20" s="32" t="s">
        <v>108</v>
      </c>
      <c r="C20" s="62">
        <v>1147</v>
      </c>
      <c r="D20" s="63">
        <v>1728.9411595466433</v>
      </c>
    </row>
    <row r="21" spans="1:4" x14ac:dyDescent="0.35">
      <c r="A21" s="32" t="s">
        <v>109</v>
      </c>
      <c r="B21" s="32" t="s">
        <v>110</v>
      </c>
      <c r="C21" s="62">
        <v>1248</v>
      </c>
      <c r="D21" s="63">
        <v>1469.5244310897435</v>
      </c>
    </row>
    <row r="22" spans="1:4" x14ac:dyDescent="0.35">
      <c r="A22" s="32" t="s">
        <v>31</v>
      </c>
      <c r="B22" s="32" t="s">
        <v>32</v>
      </c>
      <c r="C22" s="62">
        <v>2543</v>
      </c>
      <c r="D22" s="63">
        <v>1377.4477978765237</v>
      </c>
    </row>
    <row r="23" spans="1:4" ht="15.75" customHeight="1" x14ac:dyDescent="0.35">
      <c r="A23" s="32" t="s">
        <v>33</v>
      </c>
      <c r="B23" s="32" t="s">
        <v>34</v>
      </c>
      <c r="C23" s="62">
        <v>5576</v>
      </c>
      <c r="D23" s="63">
        <v>1020.2565369440459</v>
      </c>
    </row>
    <row r="24" spans="1:4" x14ac:dyDescent="0.35">
      <c r="A24" s="70" t="s">
        <v>35</v>
      </c>
      <c r="B24" s="70" t="s">
        <v>280</v>
      </c>
      <c r="C24" s="71">
        <v>670</v>
      </c>
      <c r="D24" s="72">
        <v>1337.4543731343283</v>
      </c>
    </row>
    <row r="25" spans="1:4" x14ac:dyDescent="0.35">
      <c r="A25" s="32" t="s">
        <v>37</v>
      </c>
      <c r="B25" s="32" t="s">
        <v>38</v>
      </c>
      <c r="C25" s="62">
        <v>11714</v>
      </c>
      <c r="D25" s="63">
        <v>880.17609697797513</v>
      </c>
    </row>
    <row r="26" spans="1:4" x14ac:dyDescent="0.35">
      <c r="A26" s="32" t="s">
        <v>39</v>
      </c>
      <c r="B26" s="32" t="s">
        <v>40</v>
      </c>
      <c r="C26" s="62">
        <v>8386</v>
      </c>
      <c r="D26" s="63">
        <v>1121.2594669687574</v>
      </c>
    </row>
    <row r="27" spans="1:4" x14ac:dyDescent="0.35">
      <c r="A27" s="32" t="s">
        <v>41</v>
      </c>
      <c r="B27" s="32" t="s">
        <v>42</v>
      </c>
      <c r="C27" s="62">
        <v>4899</v>
      </c>
      <c r="D27" s="63">
        <v>748.93854255970621</v>
      </c>
    </row>
    <row r="28" spans="1:4" hidden="1" x14ac:dyDescent="0.35">
      <c r="A28" s="32" t="s">
        <v>25</v>
      </c>
      <c r="B28" s="32" t="s">
        <v>26</v>
      </c>
      <c r="C28" s="62">
        <v>243</v>
      </c>
      <c r="D28" s="63">
        <v>1448.4830864197529</v>
      </c>
    </row>
    <row r="29" spans="1:4" x14ac:dyDescent="0.35">
      <c r="A29" s="70" t="s">
        <v>43</v>
      </c>
      <c r="B29" s="70" t="s">
        <v>281</v>
      </c>
      <c r="C29" s="71">
        <v>543</v>
      </c>
      <c r="D29" s="72">
        <v>748.4184530386741</v>
      </c>
    </row>
    <row r="30" spans="1:4" x14ac:dyDescent="0.35">
      <c r="A30" s="32" t="s">
        <v>47</v>
      </c>
      <c r="B30" s="32" t="s">
        <v>48</v>
      </c>
      <c r="C30" s="62">
        <v>8688</v>
      </c>
      <c r="D30" s="63">
        <v>1299.4184656998159</v>
      </c>
    </row>
    <row r="31" spans="1:4" x14ac:dyDescent="0.35">
      <c r="A31" s="32" t="s">
        <v>49</v>
      </c>
      <c r="B31" s="32" t="s">
        <v>50</v>
      </c>
      <c r="C31" s="62">
        <v>7236</v>
      </c>
      <c r="D31" s="63">
        <v>1242.6046890547264</v>
      </c>
    </row>
    <row r="32" spans="1:4" x14ac:dyDescent="0.35">
      <c r="A32" s="32" t="s">
        <v>270</v>
      </c>
      <c r="B32" s="32" t="s">
        <v>271</v>
      </c>
      <c r="C32" s="62">
        <v>186</v>
      </c>
      <c r="D32" s="63">
        <v>999.35645161290302</v>
      </c>
    </row>
    <row r="33" spans="1:4" x14ac:dyDescent="0.35">
      <c r="A33" s="32" t="s">
        <v>51</v>
      </c>
      <c r="B33" s="32" t="s">
        <v>52</v>
      </c>
      <c r="C33" s="62">
        <v>5865</v>
      </c>
      <c r="D33" s="63">
        <v>620.18973231031543</v>
      </c>
    </row>
    <row r="34" spans="1:4" x14ac:dyDescent="0.35">
      <c r="A34" s="32" t="s">
        <v>53</v>
      </c>
      <c r="B34" s="32" t="s">
        <v>54</v>
      </c>
      <c r="C34" s="62">
        <v>4334</v>
      </c>
      <c r="D34" s="63">
        <v>971.66067604983846</v>
      </c>
    </row>
    <row r="35" spans="1:4" x14ac:dyDescent="0.35">
      <c r="A35" s="32" t="s">
        <v>55</v>
      </c>
      <c r="B35" s="32" t="s">
        <v>56</v>
      </c>
      <c r="C35" s="62">
        <v>5414</v>
      </c>
      <c r="D35" s="63">
        <v>1821.78857222017</v>
      </c>
    </row>
    <row r="36" spans="1:4" x14ac:dyDescent="0.35">
      <c r="A36" s="32" t="s">
        <v>57</v>
      </c>
      <c r="B36" s="32" t="s">
        <v>58</v>
      </c>
      <c r="C36" s="62">
        <v>2717</v>
      </c>
      <c r="D36" s="63">
        <v>829.20475156422526</v>
      </c>
    </row>
    <row r="37" spans="1:4" x14ac:dyDescent="0.35">
      <c r="A37" s="32" t="s">
        <v>111</v>
      </c>
      <c r="B37" s="32" t="s">
        <v>112</v>
      </c>
      <c r="C37" s="62">
        <v>1574</v>
      </c>
      <c r="D37" s="63">
        <v>2761.8329034307499</v>
      </c>
    </row>
    <row r="38" spans="1:4" x14ac:dyDescent="0.35">
      <c r="A38" s="32" t="s">
        <v>59</v>
      </c>
      <c r="B38" s="32" t="s">
        <v>60</v>
      </c>
      <c r="C38" s="62">
        <v>11294</v>
      </c>
      <c r="D38" s="63">
        <v>971.66426066938197</v>
      </c>
    </row>
    <row r="39" spans="1:4" x14ac:dyDescent="0.35">
      <c r="A39" s="32" t="s">
        <v>61</v>
      </c>
      <c r="B39" s="32" t="s">
        <v>62</v>
      </c>
      <c r="C39" s="62">
        <v>2690</v>
      </c>
      <c r="D39" s="63">
        <v>1253.3157881040891</v>
      </c>
    </row>
    <row r="40" spans="1:4" x14ac:dyDescent="0.35">
      <c r="A40" s="32" t="s">
        <v>113</v>
      </c>
      <c r="B40" s="32" t="s">
        <v>114</v>
      </c>
      <c r="C40" s="62">
        <v>1418</v>
      </c>
      <c r="D40" s="63">
        <v>1474.6879478138223</v>
      </c>
    </row>
    <row r="41" spans="1:4" x14ac:dyDescent="0.35">
      <c r="A41" s="32" t="s">
        <v>115</v>
      </c>
      <c r="B41" s="32" t="s">
        <v>116</v>
      </c>
      <c r="C41" s="62">
        <v>15347</v>
      </c>
      <c r="D41" s="63">
        <v>1811.892027106275</v>
      </c>
    </row>
    <row r="42" spans="1:4" x14ac:dyDescent="0.35">
      <c r="A42" s="32" t="s">
        <v>117</v>
      </c>
      <c r="B42" s="32" t="s">
        <v>118</v>
      </c>
      <c r="C42" s="62">
        <v>2095</v>
      </c>
      <c r="D42" s="63">
        <v>2032.5878568019095</v>
      </c>
    </row>
    <row r="43" spans="1:4" x14ac:dyDescent="0.35">
      <c r="A43" s="32" t="s">
        <v>63</v>
      </c>
      <c r="B43" s="32" t="s">
        <v>64</v>
      </c>
      <c r="C43" s="62">
        <v>10504</v>
      </c>
      <c r="D43" s="63">
        <v>1015.4619049885757</v>
      </c>
    </row>
    <row r="44" spans="1:4" x14ac:dyDescent="0.35">
      <c r="A44" s="32" t="s">
        <v>119</v>
      </c>
      <c r="B44" s="32" t="s">
        <v>120</v>
      </c>
      <c r="C44" s="62">
        <v>14063</v>
      </c>
      <c r="D44" s="63">
        <v>756.15461565810995</v>
      </c>
    </row>
    <row r="45" spans="1:4" x14ac:dyDescent="0.35">
      <c r="A45" s="32" t="s">
        <v>121</v>
      </c>
      <c r="B45" s="32" t="s">
        <v>122</v>
      </c>
      <c r="C45" s="62">
        <v>2288</v>
      </c>
      <c r="D45" s="63">
        <v>2578.5187500000002</v>
      </c>
    </row>
    <row r="46" spans="1:4" x14ac:dyDescent="0.35">
      <c r="A46" s="32" t="s">
        <v>65</v>
      </c>
      <c r="B46" s="32" t="s">
        <v>66</v>
      </c>
      <c r="C46" s="62">
        <v>5767</v>
      </c>
      <c r="D46" s="63">
        <v>1037.2853025836657</v>
      </c>
    </row>
    <row r="47" spans="1:4" x14ac:dyDescent="0.35">
      <c r="A47" s="32" t="s">
        <v>67</v>
      </c>
      <c r="B47" s="32" t="s">
        <v>68</v>
      </c>
      <c r="C47" s="62">
        <v>10757</v>
      </c>
      <c r="D47" s="63">
        <v>808.55106535279356</v>
      </c>
    </row>
    <row r="48" spans="1:4" x14ac:dyDescent="0.35">
      <c r="A48" s="32" t="s">
        <v>75</v>
      </c>
      <c r="B48" s="32" t="s">
        <v>76</v>
      </c>
      <c r="C48" s="62">
        <v>4133</v>
      </c>
      <c r="D48" s="63">
        <v>623.36751270263733</v>
      </c>
    </row>
    <row r="49" spans="1:4" x14ac:dyDescent="0.35">
      <c r="A49" s="32" t="s">
        <v>69</v>
      </c>
      <c r="B49" s="32" t="s">
        <v>70</v>
      </c>
      <c r="C49" s="62">
        <v>13902</v>
      </c>
      <c r="D49" s="63">
        <v>1032.846512731981</v>
      </c>
    </row>
    <row r="50" spans="1:4" x14ac:dyDescent="0.35">
      <c r="A50" s="32" t="s">
        <v>77</v>
      </c>
      <c r="B50" s="32" t="s">
        <v>78</v>
      </c>
      <c r="C50" s="62">
        <v>13939</v>
      </c>
      <c r="D50" s="63">
        <v>672.85671927684916</v>
      </c>
    </row>
    <row r="51" spans="1:4" x14ac:dyDescent="0.35">
      <c r="A51" s="32" t="s">
        <v>79</v>
      </c>
      <c r="B51" s="32" t="s">
        <v>80</v>
      </c>
      <c r="C51" s="62">
        <v>4319</v>
      </c>
      <c r="D51" s="63">
        <v>519.64793933780959</v>
      </c>
    </row>
    <row r="52" spans="1:4" x14ac:dyDescent="0.35">
      <c r="A52" s="32" t="s">
        <v>272</v>
      </c>
      <c r="B52" s="32" t="s">
        <v>273</v>
      </c>
      <c r="C52" s="62">
        <v>143</v>
      </c>
      <c r="D52" s="63">
        <v>1967.4653846153844</v>
      </c>
    </row>
    <row r="53" spans="1:4" x14ac:dyDescent="0.35">
      <c r="A53" s="32" t="s">
        <v>83</v>
      </c>
      <c r="B53" s="32" t="s">
        <v>84</v>
      </c>
      <c r="C53" s="62">
        <v>243</v>
      </c>
      <c r="D53" s="63">
        <v>5036.0401234567898</v>
      </c>
    </row>
    <row r="54" spans="1:4" x14ac:dyDescent="0.35">
      <c r="A54" s="32" t="s">
        <v>85</v>
      </c>
      <c r="B54" s="32" t="s">
        <v>86</v>
      </c>
      <c r="C54" s="62">
        <v>1764</v>
      </c>
      <c r="D54" s="63">
        <v>484.44151360544214</v>
      </c>
    </row>
    <row r="55" spans="1:4" x14ac:dyDescent="0.35">
      <c r="A55" s="32" t="s">
        <v>87</v>
      </c>
      <c r="B55" s="32" t="s">
        <v>88</v>
      </c>
      <c r="C55" s="62">
        <v>1660</v>
      </c>
      <c r="D55" s="63">
        <v>813.74699397590359</v>
      </c>
    </row>
    <row r="56" spans="1:4" x14ac:dyDescent="0.35">
      <c r="A56" s="32" t="s">
        <v>89</v>
      </c>
      <c r="B56" s="32" t="s">
        <v>90</v>
      </c>
      <c r="C56" s="62">
        <v>3084</v>
      </c>
      <c r="D56" s="63">
        <v>925.17595654993511</v>
      </c>
    </row>
    <row r="57" spans="1:4" x14ac:dyDescent="0.35">
      <c r="A57" s="32" t="s">
        <v>81</v>
      </c>
      <c r="B57" s="32" t="s">
        <v>82</v>
      </c>
      <c r="C57" s="62">
        <v>3549</v>
      </c>
      <c r="D57" s="63">
        <v>830.06348267117505</v>
      </c>
    </row>
    <row r="58" spans="1:4" x14ac:dyDescent="0.35">
      <c r="A58" s="32" t="s">
        <v>91</v>
      </c>
      <c r="B58" s="32" t="s">
        <v>92</v>
      </c>
      <c r="C58" s="62">
        <v>1821</v>
      </c>
      <c r="D58" s="63">
        <v>1266.3437616694125</v>
      </c>
    </row>
    <row r="59" spans="1:4" x14ac:dyDescent="0.35">
      <c r="A59" s="32" t="s">
        <v>123</v>
      </c>
      <c r="B59" s="32" t="s">
        <v>124</v>
      </c>
      <c r="C59" s="62">
        <v>5666</v>
      </c>
      <c r="D59" s="63">
        <v>1329.9186110130604</v>
      </c>
    </row>
    <row r="60" spans="1:4" x14ac:dyDescent="0.35">
      <c r="A60" s="32" t="s">
        <v>93</v>
      </c>
      <c r="B60" s="32" t="s">
        <v>94</v>
      </c>
      <c r="C60" s="62">
        <v>3055</v>
      </c>
      <c r="D60" s="63">
        <v>2371.9493060556465</v>
      </c>
    </row>
    <row r="61" spans="1:4" x14ac:dyDescent="0.35">
      <c r="A61" s="47" t="s">
        <v>266</v>
      </c>
      <c r="B61" s="47"/>
      <c r="C61" s="49">
        <v>254731</v>
      </c>
      <c r="D61" s="64">
        <v>1152.7700435753793</v>
      </c>
    </row>
    <row r="62" spans="1:4" ht="9.75" customHeight="1" x14ac:dyDescent="0.35">
      <c r="C62" s="65"/>
      <c r="D62" s="65"/>
    </row>
    <row r="63" spans="1:4" ht="12" customHeight="1" x14ac:dyDescent="0.35">
      <c r="A63" s="66" t="s">
        <v>248</v>
      </c>
      <c r="B63" s="66" t="s">
        <v>249</v>
      </c>
      <c r="C63" s="67">
        <v>6542</v>
      </c>
      <c r="D63" s="68">
        <v>2500.3177743809233</v>
      </c>
    </row>
    <row r="64" spans="1:4" ht="12" customHeight="1" x14ac:dyDescent="0.35">
      <c r="A64" s="66" t="s">
        <v>250</v>
      </c>
      <c r="B64" s="66" t="s">
        <v>251</v>
      </c>
      <c r="C64" s="67">
        <v>4759</v>
      </c>
      <c r="D64" s="68">
        <v>2087.0976654759406</v>
      </c>
    </row>
    <row r="65" spans="1:4" ht="12" customHeight="1" x14ac:dyDescent="0.35">
      <c r="A65" s="66" t="s">
        <v>252</v>
      </c>
      <c r="B65" s="66" t="s">
        <v>253</v>
      </c>
      <c r="C65" s="67">
        <v>726</v>
      </c>
      <c r="D65" s="68">
        <v>6961.0670523415974</v>
      </c>
    </row>
    <row r="66" spans="1:4" ht="12.75" customHeight="1" x14ac:dyDescent="0.35">
      <c r="A66" s="73" t="s">
        <v>254</v>
      </c>
      <c r="B66" s="73" t="s">
        <v>282</v>
      </c>
      <c r="C66" s="74">
        <v>964</v>
      </c>
      <c r="D66" s="75">
        <v>1762.0223340248961</v>
      </c>
    </row>
    <row r="67" spans="1:4" ht="12" customHeight="1" x14ac:dyDescent="0.35">
      <c r="A67" s="66" t="s">
        <v>256</v>
      </c>
      <c r="B67" s="66" t="s">
        <v>257</v>
      </c>
      <c r="C67" s="67">
        <v>1696</v>
      </c>
      <c r="D67" s="68">
        <v>2083.8997582547172</v>
      </c>
    </row>
    <row r="69" spans="1:4" x14ac:dyDescent="0.35">
      <c r="A69" t="s">
        <v>283</v>
      </c>
    </row>
    <row r="71" spans="1:4" x14ac:dyDescent="0.35">
      <c r="D71" s="55" t="s">
        <v>261</v>
      </c>
    </row>
    <row r="72" spans="1:4" x14ac:dyDescent="0.35">
      <c r="D72" s="55" t="s">
        <v>264</v>
      </c>
    </row>
    <row r="74" spans="1:4" x14ac:dyDescent="0.35">
      <c r="B74" s="55" t="s">
        <v>259</v>
      </c>
      <c r="D74" s="55" t="s">
        <v>260</v>
      </c>
    </row>
    <row r="75" spans="1:4" x14ac:dyDescent="0.35">
      <c r="B75" s="55" t="s">
        <v>262</v>
      </c>
      <c r="D75" s="55" t="s">
        <v>263</v>
      </c>
    </row>
  </sheetData>
  <mergeCells count="1">
    <mergeCell ref="A6:D6"/>
  </mergeCells>
  <pageMargins left="0.66" right="0.15748031496062992" top="0.21" bottom="0.21" header="0.31496062992125984" footer="0.25"/>
  <pageSetup paperSize="9"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65C34-F1FE-4190-853F-0125A89CA409}">
  <sheetPr>
    <tabColor rgb="FFFF0000"/>
  </sheetPr>
  <dimension ref="A5:F71"/>
  <sheetViews>
    <sheetView tabSelected="1" topLeftCell="A9" workbookViewId="0">
      <selection activeCell="E13" sqref="E13"/>
    </sheetView>
  </sheetViews>
  <sheetFormatPr defaultColWidth="9.1796875" defaultRowHeight="14.5" x14ac:dyDescent="0.35"/>
  <cols>
    <col min="1" max="1" width="10.54296875" customWidth="1"/>
    <col min="2" max="2" width="60.7265625" customWidth="1"/>
    <col min="3" max="3" width="14.26953125" customWidth="1"/>
    <col min="4" max="4" width="17" customWidth="1"/>
    <col min="5" max="5" width="9.453125" customWidth="1"/>
  </cols>
  <sheetData>
    <row r="5" spans="1:6" ht="5.25" customHeight="1" x14ac:dyDescent="0.35"/>
    <row r="6" spans="1:6" x14ac:dyDescent="0.35">
      <c r="A6" s="104" t="s">
        <v>301</v>
      </c>
      <c r="B6" s="104"/>
      <c r="C6" s="104"/>
      <c r="D6" s="104"/>
    </row>
    <row r="7" spans="1:6" ht="6.75" customHeight="1" x14ac:dyDescent="0.35"/>
    <row r="8" spans="1:6" ht="59.25" customHeight="1" x14ac:dyDescent="0.35">
      <c r="A8" s="39" t="s">
        <v>265</v>
      </c>
      <c r="B8" s="39" t="s">
        <v>5</v>
      </c>
      <c r="C8" s="56" t="s">
        <v>302</v>
      </c>
      <c r="D8" s="56" t="s">
        <v>303</v>
      </c>
      <c r="E8" s="80" t="s">
        <v>286</v>
      </c>
      <c r="F8" s="82" t="s">
        <v>287</v>
      </c>
    </row>
    <row r="9" spans="1:6" x14ac:dyDescent="0.35">
      <c r="A9" s="31">
        <v>2013</v>
      </c>
      <c r="B9" s="31" t="s">
        <v>98</v>
      </c>
      <c r="C9" s="43">
        <v>190</v>
      </c>
      <c r="D9" s="83">
        <v>2051.4510526315789</v>
      </c>
      <c r="E9" s="43">
        <f>D9/24</f>
        <v>85.477127192982451</v>
      </c>
      <c r="F9" s="43">
        <f>E9*3</f>
        <v>256.43138157894737</v>
      </c>
    </row>
    <row r="10" spans="1:6" x14ac:dyDescent="0.35">
      <c r="A10" s="31" t="s">
        <v>270</v>
      </c>
      <c r="B10" s="31" t="s">
        <v>291</v>
      </c>
      <c r="C10" s="43">
        <v>79</v>
      </c>
      <c r="D10" s="83">
        <v>1298.7311392405065</v>
      </c>
      <c r="E10" s="43">
        <f t="shared" ref="E10:E57" si="0">D10/24</f>
        <v>54.113797468354441</v>
      </c>
      <c r="F10" s="43">
        <f t="shared" ref="F10:F57" si="1">E10*3</f>
        <v>162.34139240506332</v>
      </c>
    </row>
    <row r="11" spans="1:6" x14ac:dyDescent="0.35">
      <c r="A11" s="31">
        <v>1012</v>
      </c>
      <c r="B11" s="31" t="s">
        <v>24</v>
      </c>
      <c r="C11" s="43">
        <v>1409</v>
      </c>
      <c r="D11" s="83">
        <v>895.82870830376146</v>
      </c>
      <c r="E11" s="43">
        <f t="shared" si="0"/>
        <v>37.326196179323397</v>
      </c>
      <c r="F11" s="43">
        <f t="shared" si="1"/>
        <v>111.97858853797018</v>
      </c>
    </row>
    <row r="12" spans="1:6" x14ac:dyDescent="0.35">
      <c r="A12" s="31">
        <v>1011</v>
      </c>
      <c r="B12" s="31" t="s">
        <v>20</v>
      </c>
      <c r="C12" s="43">
        <v>1937</v>
      </c>
      <c r="D12" s="83">
        <v>1437.0836189984511</v>
      </c>
      <c r="E12" s="43">
        <f t="shared" si="0"/>
        <v>59.878484124935461</v>
      </c>
      <c r="F12" s="43">
        <f t="shared" si="1"/>
        <v>179.63545237480639</v>
      </c>
    </row>
    <row r="13" spans="1:6" x14ac:dyDescent="0.35">
      <c r="A13" s="31">
        <v>1051</v>
      </c>
      <c r="B13" s="31" t="s">
        <v>28</v>
      </c>
      <c r="C13" s="43">
        <v>1442</v>
      </c>
      <c r="D13" s="83">
        <v>1338.618980582524</v>
      </c>
      <c r="E13" s="43">
        <f t="shared" si="0"/>
        <v>55.775790857605166</v>
      </c>
      <c r="F13" s="43">
        <f t="shared" si="1"/>
        <v>167.32737257281551</v>
      </c>
    </row>
    <row r="14" spans="1:6" x14ac:dyDescent="0.35">
      <c r="A14" s="31" t="s">
        <v>95</v>
      </c>
      <c r="B14" s="31" t="s">
        <v>96</v>
      </c>
      <c r="C14" s="43">
        <v>401</v>
      </c>
      <c r="D14" s="83">
        <v>1609.3182294264341</v>
      </c>
      <c r="E14" s="43">
        <f t="shared" si="0"/>
        <v>67.054926226101415</v>
      </c>
      <c r="F14" s="43">
        <f t="shared" si="1"/>
        <v>201.16477867830423</v>
      </c>
    </row>
    <row r="15" spans="1:6" x14ac:dyDescent="0.35">
      <c r="A15" s="31">
        <v>2051</v>
      </c>
      <c r="B15" s="31" t="s">
        <v>100</v>
      </c>
      <c r="C15" s="43">
        <v>2831</v>
      </c>
      <c r="D15" s="83">
        <v>1773.8530589897566</v>
      </c>
      <c r="E15" s="43">
        <f t="shared" si="0"/>
        <v>73.910544124573192</v>
      </c>
      <c r="F15" s="43">
        <f t="shared" si="1"/>
        <v>221.73163237371958</v>
      </c>
    </row>
    <row r="16" spans="1:6" x14ac:dyDescent="0.35">
      <c r="A16" s="31" t="s">
        <v>101</v>
      </c>
      <c r="B16" s="31" t="s">
        <v>102</v>
      </c>
      <c r="C16" s="43">
        <v>1656</v>
      </c>
      <c r="D16" s="83">
        <v>1698.1024335748791</v>
      </c>
      <c r="E16" s="43">
        <f t="shared" si="0"/>
        <v>70.754268065619968</v>
      </c>
      <c r="F16" s="43">
        <f t="shared" si="1"/>
        <v>212.26280419685992</v>
      </c>
    </row>
    <row r="17" spans="1:6" x14ac:dyDescent="0.35">
      <c r="A17" s="31">
        <v>6013</v>
      </c>
      <c r="B17" s="31" t="s">
        <v>138</v>
      </c>
      <c r="C17" s="43">
        <v>33</v>
      </c>
      <c r="D17" s="83">
        <v>1346</v>
      </c>
      <c r="E17" s="43">
        <f t="shared" si="0"/>
        <v>56.083333333333336</v>
      </c>
      <c r="F17" s="43">
        <f t="shared" si="1"/>
        <v>168.25</v>
      </c>
    </row>
    <row r="18" spans="1:6" x14ac:dyDescent="0.35">
      <c r="A18" s="31">
        <v>2083</v>
      </c>
      <c r="B18" s="31" t="s">
        <v>269</v>
      </c>
      <c r="C18" s="43">
        <v>178</v>
      </c>
      <c r="D18" s="83">
        <v>4622.7974719101121</v>
      </c>
      <c r="E18" s="43">
        <f t="shared" si="0"/>
        <v>192.616561329588</v>
      </c>
      <c r="F18" s="43">
        <f t="shared" si="1"/>
        <v>577.84968398876401</v>
      </c>
    </row>
    <row r="19" spans="1:6" x14ac:dyDescent="0.35">
      <c r="A19" s="31">
        <v>2113</v>
      </c>
      <c r="B19" s="31" t="s">
        <v>106</v>
      </c>
      <c r="C19" s="43">
        <v>971</v>
      </c>
      <c r="D19" s="83">
        <v>1101.2286508753862</v>
      </c>
      <c r="E19" s="43">
        <f t="shared" si="0"/>
        <v>45.884527119807757</v>
      </c>
      <c r="F19" s="43">
        <f t="shared" si="1"/>
        <v>137.65358135942327</v>
      </c>
    </row>
    <row r="20" spans="1:6" x14ac:dyDescent="0.35">
      <c r="A20" s="31">
        <v>2092</v>
      </c>
      <c r="B20" s="31" t="s">
        <v>104</v>
      </c>
      <c r="C20" s="43">
        <v>891</v>
      </c>
      <c r="D20" s="83">
        <v>1886.9865768799102</v>
      </c>
      <c r="E20" s="43">
        <f t="shared" si="0"/>
        <v>78.624440703329597</v>
      </c>
      <c r="F20" s="43">
        <f t="shared" si="1"/>
        <v>235.87332210998881</v>
      </c>
    </row>
    <row r="21" spans="1:6" x14ac:dyDescent="0.35">
      <c r="A21" s="31">
        <v>2123</v>
      </c>
      <c r="B21" s="31" t="s">
        <v>108</v>
      </c>
      <c r="C21" s="43">
        <v>182</v>
      </c>
      <c r="D21" s="83">
        <v>1909.1223626373624</v>
      </c>
      <c r="E21" s="43">
        <f t="shared" si="0"/>
        <v>79.546765109890103</v>
      </c>
      <c r="F21" s="43">
        <f t="shared" si="1"/>
        <v>238.64029532967032</v>
      </c>
    </row>
    <row r="22" spans="1:6" x14ac:dyDescent="0.35">
      <c r="A22" s="31">
        <v>2133</v>
      </c>
      <c r="B22" s="31" t="s">
        <v>110</v>
      </c>
      <c r="C22" s="43">
        <v>247</v>
      </c>
      <c r="D22" s="83">
        <v>1452.4955060728746</v>
      </c>
      <c r="E22" s="43">
        <f t="shared" si="0"/>
        <v>60.520646086369773</v>
      </c>
      <c r="F22" s="43">
        <f t="shared" si="1"/>
        <v>181.56193825910933</v>
      </c>
    </row>
    <row r="23" spans="1:6" x14ac:dyDescent="0.35">
      <c r="A23" s="31">
        <v>1071</v>
      </c>
      <c r="B23" s="31" t="s">
        <v>32</v>
      </c>
      <c r="C23" s="43">
        <v>504</v>
      </c>
      <c r="D23" s="83">
        <v>1929.7907142857141</v>
      </c>
      <c r="E23" s="43">
        <f t="shared" si="0"/>
        <v>80.407946428571421</v>
      </c>
      <c r="F23" s="43">
        <f t="shared" si="1"/>
        <v>241.22383928571426</v>
      </c>
    </row>
    <row r="24" spans="1:6" ht="15" customHeight="1" x14ac:dyDescent="0.35">
      <c r="A24" s="31">
        <v>1081</v>
      </c>
      <c r="B24" s="31" t="s">
        <v>34</v>
      </c>
      <c r="C24" s="43">
        <v>1209</v>
      </c>
      <c r="D24" s="83">
        <v>1215.1329942100911</v>
      </c>
      <c r="E24" s="43">
        <f t="shared" si="0"/>
        <v>50.630541425420461</v>
      </c>
      <c r="F24" s="43">
        <f t="shared" si="1"/>
        <v>151.89162427626138</v>
      </c>
    </row>
    <row r="25" spans="1:6" x14ac:dyDescent="0.35">
      <c r="A25" s="31">
        <v>1111</v>
      </c>
      <c r="B25" s="31" t="s">
        <v>38</v>
      </c>
      <c r="C25" s="43">
        <v>3116</v>
      </c>
      <c r="D25" s="100">
        <v>928.24435173299116</v>
      </c>
      <c r="E25" s="43">
        <f t="shared" si="0"/>
        <v>38.676847988874634</v>
      </c>
      <c r="F25" s="43">
        <f t="shared" si="1"/>
        <v>116.0305439666239</v>
      </c>
    </row>
    <row r="26" spans="1:6" x14ac:dyDescent="0.35">
      <c r="A26" s="31">
        <v>1131</v>
      </c>
      <c r="B26" s="31" t="s">
        <v>40</v>
      </c>
      <c r="C26" s="43">
        <v>2103</v>
      </c>
      <c r="D26" s="100">
        <v>1399.0545601521637</v>
      </c>
      <c r="E26" s="43">
        <f t="shared" si="0"/>
        <v>58.293940006340158</v>
      </c>
      <c r="F26" s="43">
        <f t="shared" si="1"/>
        <v>174.88182001902047</v>
      </c>
    </row>
    <row r="27" spans="1:6" x14ac:dyDescent="0.35">
      <c r="A27" s="31">
        <v>1141</v>
      </c>
      <c r="B27" s="31" t="s">
        <v>42</v>
      </c>
      <c r="C27" s="43">
        <v>1301</v>
      </c>
      <c r="D27" s="100">
        <v>723.78288239815527</v>
      </c>
      <c r="E27" s="43">
        <f t="shared" si="0"/>
        <v>30.157620099923136</v>
      </c>
      <c r="F27" s="43">
        <f t="shared" si="1"/>
        <v>90.472860299769408</v>
      </c>
    </row>
    <row r="28" spans="1:6" x14ac:dyDescent="0.35">
      <c r="A28" s="31">
        <v>1023</v>
      </c>
      <c r="B28" s="31" t="s">
        <v>26</v>
      </c>
      <c r="C28" s="43">
        <v>59</v>
      </c>
      <c r="D28" s="100">
        <v>2209.5616949152541</v>
      </c>
      <c r="E28" s="43">
        <f t="shared" si="0"/>
        <v>92.065070621468919</v>
      </c>
      <c r="F28" s="43">
        <f t="shared" si="1"/>
        <v>276.19521186440676</v>
      </c>
    </row>
    <row r="29" spans="1:6" ht="15.75" customHeight="1" x14ac:dyDescent="0.35">
      <c r="A29" s="31">
        <v>1171</v>
      </c>
      <c r="B29" s="31" t="s">
        <v>48</v>
      </c>
      <c r="C29" s="43">
        <v>2358</v>
      </c>
      <c r="D29" s="100">
        <v>1375.9839609838846</v>
      </c>
      <c r="E29" s="43">
        <f t="shared" si="0"/>
        <v>57.332665040995188</v>
      </c>
      <c r="F29" s="43">
        <f t="shared" si="1"/>
        <v>171.99799512298557</v>
      </c>
    </row>
    <row r="30" spans="1:6" x14ac:dyDescent="0.35">
      <c r="A30" s="31" t="s">
        <v>49</v>
      </c>
      <c r="B30" s="31" t="s">
        <v>50</v>
      </c>
      <c r="C30" s="43">
        <v>1424</v>
      </c>
      <c r="D30" s="100">
        <v>1325.5809269662921</v>
      </c>
      <c r="E30" s="43">
        <f t="shared" si="0"/>
        <v>55.232538623595502</v>
      </c>
      <c r="F30" s="43">
        <f t="shared" si="1"/>
        <v>165.69761587078651</v>
      </c>
    </row>
    <row r="31" spans="1:6" x14ac:dyDescent="0.35">
      <c r="A31" s="31">
        <v>1181</v>
      </c>
      <c r="B31" s="31" t="s">
        <v>52</v>
      </c>
      <c r="C31" s="43">
        <v>946</v>
      </c>
      <c r="D31" s="100">
        <v>940.80422832980992</v>
      </c>
      <c r="E31" s="43">
        <f t="shared" si="0"/>
        <v>39.200176180408747</v>
      </c>
      <c r="F31" s="43">
        <f t="shared" si="1"/>
        <v>117.60052854122624</v>
      </c>
    </row>
    <row r="32" spans="1:6" x14ac:dyDescent="0.35">
      <c r="A32" s="31">
        <v>1191</v>
      </c>
      <c r="B32" s="31" t="s">
        <v>54</v>
      </c>
      <c r="C32" s="43">
        <v>758</v>
      </c>
      <c r="D32" s="100">
        <v>1430.9956464379948</v>
      </c>
      <c r="E32" s="43">
        <f t="shared" si="0"/>
        <v>59.624818601583115</v>
      </c>
      <c r="F32" s="43">
        <f t="shared" si="1"/>
        <v>178.87445580474935</v>
      </c>
    </row>
    <row r="33" spans="1:6" x14ac:dyDescent="0.35">
      <c r="A33" s="31">
        <v>1212</v>
      </c>
      <c r="B33" s="31" t="s">
        <v>56</v>
      </c>
      <c r="C33" s="43">
        <v>1189</v>
      </c>
      <c r="D33" s="100">
        <v>2140.9090832632469</v>
      </c>
      <c r="E33" s="43">
        <f t="shared" si="0"/>
        <v>89.204545135968615</v>
      </c>
      <c r="F33" s="43">
        <f t="shared" si="1"/>
        <v>267.61363540790586</v>
      </c>
    </row>
    <row r="34" spans="1:6" x14ac:dyDescent="0.35">
      <c r="A34" s="31" t="s">
        <v>57</v>
      </c>
      <c r="B34" s="31" t="s">
        <v>58</v>
      </c>
      <c r="C34" s="43">
        <v>472</v>
      </c>
      <c r="D34" s="83">
        <v>1344.196059322034</v>
      </c>
      <c r="E34" s="43">
        <f t="shared" si="0"/>
        <v>56.008169138418083</v>
      </c>
      <c r="F34" s="43">
        <f t="shared" si="1"/>
        <v>168.02450741525425</v>
      </c>
    </row>
    <row r="35" spans="1:6" x14ac:dyDescent="0.35">
      <c r="A35" s="31">
        <v>2173</v>
      </c>
      <c r="B35" s="31" t="s">
        <v>112</v>
      </c>
      <c r="C35" s="43">
        <v>465</v>
      </c>
      <c r="D35" s="83">
        <v>2845.6765806451608</v>
      </c>
      <c r="E35" s="43">
        <f t="shared" si="0"/>
        <v>118.56985752688171</v>
      </c>
      <c r="F35" s="43">
        <f t="shared" si="1"/>
        <v>355.7095725806451</v>
      </c>
    </row>
    <row r="36" spans="1:6" x14ac:dyDescent="0.35">
      <c r="A36" s="31">
        <v>1231</v>
      </c>
      <c r="B36" s="31" t="s">
        <v>60</v>
      </c>
      <c r="C36" s="43">
        <v>2747</v>
      </c>
      <c r="D36" s="83">
        <v>1113.6197014925372</v>
      </c>
      <c r="E36" s="43">
        <f t="shared" si="0"/>
        <v>46.400820895522379</v>
      </c>
      <c r="F36" s="43">
        <f t="shared" si="1"/>
        <v>139.20246268656715</v>
      </c>
    </row>
    <row r="37" spans="1:6" x14ac:dyDescent="0.35">
      <c r="A37" s="31">
        <v>1232</v>
      </c>
      <c r="B37" s="31" t="s">
        <v>62</v>
      </c>
      <c r="C37" s="43">
        <v>189</v>
      </c>
      <c r="D37" s="83">
        <v>3268.1750793650799</v>
      </c>
      <c r="E37" s="43">
        <f t="shared" si="0"/>
        <v>136.17396164021167</v>
      </c>
      <c r="F37" s="43">
        <f t="shared" si="1"/>
        <v>408.52188492063499</v>
      </c>
    </row>
    <row r="38" spans="1:6" x14ac:dyDescent="0.35">
      <c r="A38" s="31" t="s">
        <v>113</v>
      </c>
      <c r="B38" s="31" t="s">
        <v>114</v>
      </c>
      <c r="C38" s="43">
        <v>178</v>
      </c>
      <c r="D38" s="83">
        <v>2999.0526404494381</v>
      </c>
      <c r="E38" s="43">
        <f t="shared" si="0"/>
        <v>124.96052668539325</v>
      </c>
      <c r="F38" s="43">
        <f t="shared" si="1"/>
        <v>374.88158005617976</v>
      </c>
    </row>
    <row r="39" spans="1:6" x14ac:dyDescent="0.35">
      <c r="A39" s="31">
        <v>2191</v>
      </c>
      <c r="B39" s="31" t="s">
        <v>116</v>
      </c>
      <c r="C39" s="43">
        <v>3396</v>
      </c>
      <c r="D39" s="83">
        <v>2134.0131743227325</v>
      </c>
      <c r="E39" s="43">
        <f t="shared" si="0"/>
        <v>88.917215596780522</v>
      </c>
      <c r="F39" s="43">
        <f t="shared" si="1"/>
        <v>266.75164679034157</v>
      </c>
    </row>
    <row r="40" spans="1:6" x14ac:dyDescent="0.35">
      <c r="A40" s="31">
        <v>2201</v>
      </c>
      <c r="B40" s="31" t="s">
        <v>118</v>
      </c>
      <c r="C40" s="43">
        <v>335</v>
      </c>
      <c r="D40" s="83">
        <v>3474.8250746268654</v>
      </c>
      <c r="E40" s="43">
        <f t="shared" si="0"/>
        <v>144.78437810945272</v>
      </c>
      <c r="F40" s="43">
        <f t="shared" si="1"/>
        <v>434.35313432835812</v>
      </c>
    </row>
    <row r="41" spans="1:6" x14ac:dyDescent="0.35">
      <c r="A41" s="31" t="s">
        <v>63</v>
      </c>
      <c r="B41" s="31" t="s">
        <v>64</v>
      </c>
      <c r="C41" s="43">
        <v>2662</v>
      </c>
      <c r="D41" s="83">
        <v>1278.5527122464312</v>
      </c>
      <c r="E41" s="43">
        <f t="shared" si="0"/>
        <v>53.273029676934634</v>
      </c>
      <c r="F41" s="43">
        <f t="shared" si="1"/>
        <v>159.81908903080389</v>
      </c>
    </row>
    <row r="42" spans="1:6" x14ac:dyDescent="0.35">
      <c r="A42" s="31">
        <v>2211</v>
      </c>
      <c r="B42" s="31" t="s">
        <v>120</v>
      </c>
      <c r="C42" s="43">
        <v>3069</v>
      </c>
      <c r="D42" s="83">
        <v>975.43929944607362</v>
      </c>
      <c r="E42" s="43">
        <f t="shared" si="0"/>
        <v>40.643304143586398</v>
      </c>
      <c r="F42" s="43">
        <f t="shared" si="1"/>
        <v>121.9299124307592</v>
      </c>
    </row>
    <row r="43" spans="1:6" x14ac:dyDescent="0.35">
      <c r="A43" s="31" t="s">
        <v>121</v>
      </c>
      <c r="B43" s="31" t="s">
        <v>122</v>
      </c>
      <c r="C43" s="43">
        <v>864</v>
      </c>
      <c r="D43" s="83">
        <v>2206.3323148148152</v>
      </c>
      <c r="E43" s="43">
        <f t="shared" si="0"/>
        <v>91.930513117283965</v>
      </c>
      <c r="F43" s="43">
        <f t="shared" si="1"/>
        <v>275.7915393518519</v>
      </c>
    </row>
    <row r="44" spans="1:6" x14ac:dyDescent="0.35">
      <c r="A44" s="31">
        <v>1252</v>
      </c>
      <c r="B44" s="31" t="s">
        <v>66</v>
      </c>
      <c r="C44" s="43">
        <v>1549</v>
      </c>
      <c r="D44" s="83">
        <v>1143.6788379599741</v>
      </c>
      <c r="E44" s="43">
        <f t="shared" si="0"/>
        <v>47.65328491499892</v>
      </c>
      <c r="F44" s="43">
        <f t="shared" si="1"/>
        <v>142.95985474499676</v>
      </c>
    </row>
    <row r="45" spans="1:6" x14ac:dyDescent="0.35">
      <c r="A45" s="31" t="s">
        <v>67</v>
      </c>
      <c r="B45" s="31" t="s">
        <v>68</v>
      </c>
      <c r="C45" s="43">
        <v>2374</v>
      </c>
      <c r="D45" s="83">
        <v>1001.0296251053076</v>
      </c>
      <c r="E45" s="43">
        <f t="shared" si="0"/>
        <v>41.709567712721146</v>
      </c>
      <c r="F45" s="43">
        <f t="shared" si="1"/>
        <v>125.12870313816344</v>
      </c>
    </row>
    <row r="46" spans="1:6" x14ac:dyDescent="0.35">
      <c r="A46" s="31" t="s">
        <v>75</v>
      </c>
      <c r="B46" s="31" t="s">
        <v>76</v>
      </c>
      <c r="C46" s="43">
        <v>1106</v>
      </c>
      <c r="D46" s="83">
        <v>611.22785714285715</v>
      </c>
      <c r="E46" s="43">
        <f t="shared" si="0"/>
        <v>25.467827380952382</v>
      </c>
      <c r="F46" s="43">
        <f t="shared" si="1"/>
        <v>76.403482142857143</v>
      </c>
    </row>
    <row r="47" spans="1:6" x14ac:dyDescent="0.35">
      <c r="A47" s="31">
        <v>1291</v>
      </c>
      <c r="B47" s="31" t="s">
        <v>70</v>
      </c>
      <c r="C47" s="43">
        <v>3792</v>
      </c>
      <c r="D47" s="83">
        <v>1195.2573364978903</v>
      </c>
      <c r="E47" s="43">
        <f t="shared" si="0"/>
        <v>49.80238902074543</v>
      </c>
      <c r="F47" s="43">
        <f t="shared" si="1"/>
        <v>149.40716706223628</v>
      </c>
    </row>
    <row r="48" spans="1:6" x14ac:dyDescent="0.35">
      <c r="A48" s="31">
        <v>1311</v>
      </c>
      <c r="B48" s="31" t="s">
        <v>78</v>
      </c>
      <c r="C48" s="43">
        <v>2896</v>
      </c>
      <c r="D48" s="83">
        <v>953.78745856353578</v>
      </c>
      <c r="E48" s="43">
        <f t="shared" si="0"/>
        <v>39.741144106813991</v>
      </c>
      <c r="F48" s="43">
        <f t="shared" si="1"/>
        <v>119.22343232044197</v>
      </c>
    </row>
    <row r="49" spans="1:6" x14ac:dyDescent="0.35">
      <c r="A49" s="31" t="s">
        <v>79</v>
      </c>
      <c r="B49" s="31" t="s">
        <v>80</v>
      </c>
      <c r="C49" s="43">
        <v>1036</v>
      </c>
      <c r="D49" s="83">
        <v>712.93886100386089</v>
      </c>
      <c r="E49" s="43">
        <f t="shared" si="0"/>
        <v>29.705785875160871</v>
      </c>
      <c r="F49" s="43">
        <f t="shared" si="1"/>
        <v>89.117357625482612</v>
      </c>
    </row>
    <row r="50" spans="1:6" x14ac:dyDescent="0.35">
      <c r="A50" s="31">
        <v>1312</v>
      </c>
      <c r="B50" s="31" t="s">
        <v>273</v>
      </c>
      <c r="C50" s="43">
        <v>474</v>
      </c>
      <c r="D50" s="83">
        <v>782.43457805907167</v>
      </c>
      <c r="E50" s="43">
        <f t="shared" si="0"/>
        <v>32.601440752461322</v>
      </c>
      <c r="F50" s="43">
        <f t="shared" si="1"/>
        <v>97.804322257383973</v>
      </c>
    </row>
    <row r="51" spans="1:6" x14ac:dyDescent="0.35">
      <c r="A51" s="31">
        <v>1393</v>
      </c>
      <c r="B51" s="31" t="s">
        <v>86</v>
      </c>
      <c r="C51" s="43">
        <v>329</v>
      </c>
      <c r="D51" s="83">
        <v>1236.4859878419454</v>
      </c>
      <c r="E51" s="43">
        <f t="shared" si="0"/>
        <v>51.52024949341439</v>
      </c>
      <c r="F51" s="43">
        <f t="shared" si="1"/>
        <v>154.56074848024318</v>
      </c>
    </row>
    <row r="52" spans="1:6" x14ac:dyDescent="0.35">
      <c r="A52" s="31">
        <v>1403</v>
      </c>
      <c r="B52" s="31" t="s">
        <v>88</v>
      </c>
      <c r="C52" s="43">
        <v>511</v>
      </c>
      <c r="D52" s="83">
        <v>648.74819960861055</v>
      </c>
      <c r="E52" s="43">
        <f t="shared" si="0"/>
        <v>27.031174983692107</v>
      </c>
      <c r="F52" s="43">
        <f t="shared" si="1"/>
        <v>81.093524951076319</v>
      </c>
    </row>
    <row r="53" spans="1:6" x14ac:dyDescent="0.35">
      <c r="A53" s="31">
        <v>1413</v>
      </c>
      <c r="B53" s="31" t="s">
        <v>90</v>
      </c>
      <c r="C53" s="43">
        <v>838</v>
      </c>
      <c r="D53" s="83">
        <v>875.16935560859179</v>
      </c>
      <c r="E53" s="43">
        <f t="shared" si="0"/>
        <v>36.465389817024658</v>
      </c>
      <c r="F53" s="43">
        <f t="shared" si="1"/>
        <v>109.39616945107397</v>
      </c>
    </row>
    <row r="54" spans="1:6" x14ac:dyDescent="0.35">
      <c r="A54" s="31">
        <v>1371</v>
      </c>
      <c r="B54" s="31" t="s">
        <v>82</v>
      </c>
      <c r="C54" s="43">
        <v>1107</v>
      </c>
      <c r="D54" s="83">
        <v>937.9592050587172</v>
      </c>
      <c r="E54" s="43">
        <f t="shared" si="0"/>
        <v>39.081633544113217</v>
      </c>
      <c r="F54" s="43">
        <f t="shared" si="1"/>
        <v>117.24490063233965</v>
      </c>
    </row>
    <row r="55" spans="1:6" x14ac:dyDescent="0.35">
      <c r="A55" s="31">
        <v>1433</v>
      </c>
      <c r="B55" s="31" t="s">
        <v>92</v>
      </c>
      <c r="C55" s="43">
        <v>443</v>
      </c>
      <c r="D55" s="83">
        <v>1532.8591873589164</v>
      </c>
      <c r="E55" s="43">
        <f t="shared" si="0"/>
        <v>63.869132806621515</v>
      </c>
      <c r="F55" s="43">
        <f t="shared" si="1"/>
        <v>191.60739841986455</v>
      </c>
    </row>
    <row r="56" spans="1:6" x14ac:dyDescent="0.35">
      <c r="A56" s="31">
        <v>2301</v>
      </c>
      <c r="B56" s="31" t="s">
        <v>124</v>
      </c>
      <c r="C56" s="43">
        <v>1721</v>
      </c>
      <c r="D56" s="83">
        <v>1350.4497791981405</v>
      </c>
      <c r="E56" s="43">
        <f t="shared" si="0"/>
        <v>56.268740799922519</v>
      </c>
      <c r="F56" s="43">
        <f t="shared" si="1"/>
        <v>168.80622239976756</v>
      </c>
    </row>
    <row r="57" spans="1:6" x14ac:dyDescent="0.35">
      <c r="A57" s="31" t="s">
        <v>93</v>
      </c>
      <c r="B57" s="31" t="s">
        <v>94</v>
      </c>
      <c r="C57" s="43">
        <v>910</v>
      </c>
      <c r="D57" s="83">
        <v>2090.703175824176</v>
      </c>
      <c r="E57" s="43">
        <f t="shared" si="0"/>
        <v>87.112632326007329</v>
      </c>
      <c r="F57" s="43">
        <f t="shared" si="1"/>
        <v>261.337896978022</v>
      </c>
    </row>
    <row r="58" spans="1:6" x14ac:dyDescent="0.35">
      <c r="A58" s="47" t="s">
        <v>266</v>
      </c>
      <c r="B58" s="47"/>
      <c r="C58" s="49">
        <v>60877</v>
      </c>
      <c r="D58" s="64">
        <v>1345.9816291867205</v>
      </c>
      <c r="E58" s="43"/>
      <c r="F58" s="43"/>
    </row>
    <row r="59" spans="1:6" ht="8.25" customHeight="1" x14ac:dyDescent="0.35">
      <c r="C59" s="96"/>
      <c r="D59" s="96"/>
    </row>
    <row r="60" spans="1:6" ht="12" customHeight="1" x14ac:dyDescent="0.35">
      <c r="A60" s="52" t="s">
        <v>248</v>
      </c>
      <c r="B60" s="52" t="s">
        <v>249</v>
      </c>
      <c r="C60" s="87">
        <v>1948</v>
      </c>
      <c r="D60" s="101">
        <v>2270.5194969199183</v>
      </c>
    </row>
    <row r="61" spans="1:6" ht="12" customHeight="1" x14ac:dyDescent="0.35">
      <c r="A61" s="52" t="s">
        <v>250</v>
      </c>
      <c r="B61" s="52" t="s">
        <v>251</v>
      </c>
      <c r="C61" s="87">
        <v>1302</v>
      </c>
      <c r="D61" s="101">
        <v>1837.061612903226</v>
      </c>
    </row>
    <row r="62" spans="1:6" ht="12" customHeight="1" x14ac:dyDescent="0.35">
      <c r="A62" s="52" t="s">
        <v>252</v>
      </c>
      <c r="B62" s="52" t="s">
        <v>253</v>
      </c>
      <c r="C62" s="87">
        <v>168</v>
      </c>
      <c r="D62" s="101">
        <v>7199.1444047619052</v>
      </c>
    </row>
    <row r="63" spans="1:6" ht="12.75" customHeight="1" x14ac:dyDescent="0.35">
      <c r="A63" s="52" t="s">
        <v>256</v>
      </c>
      <c r="B63" s="52" t="s">
        <v>257</v>
      </c>
      <c r="C63" s="88">
        <v>350</v>
      </c>
      <c r="D63" s="102">
        <v>2605.9419142857146</v>
      </c>
    </row>
    <row r="67" spans="2:4" x14ac:dyDescent="0.35">
      <c r="D67" t="s">
        <v>261</v>
      </c>
    </row>
    <row r="68" spans="2:4" x14ac:dyDescent="0.35">
      <c r="D68" t="s">
        <v>264</v>
      </c>
    </row>
    <row r="70" spans="2:4" x14ac:dyDescent="0.35">
      <c r="B70" t="s">
        <v>259</v>
      </c>
      <c r="D70" t="s">
        <v>260</v>
      </c>
    </row>
    <row r="71" spans="2:4" x14ac:dyDescent="0.35">
      <c r="B71" t="s">
        <v>262</v>
      </c>
      <c r="D71" t="s">
        <v>263</v>
      </c>
    </row>
  </sheetData>
  <mergeCells count="1">
    <mergeCell ref="A6:D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EB3C3-F823-4D66-A3CB-5BFD9D164D92}">
  <dimension ref="A5:F73"/>
  <sheetViews>
    <sheetView topLeftCell="A7" workbookViewId="0">
      <selection activeCell="F9" sqref="F9"/>
    </sheetView>
  </sheetViews>
  <sheetFormatPr defaultColWidth="9.08984375" defaultRowHeight="14.5" x14ac:dyDescent="0.35"/>
  <cols>
    <col min="1" max="1" width="10.54296875" customWidth="1"/>
    <col min="2" max="2" width="60.7265625" customWidth="1"/>
    <col min="3" max="3" width="14.26953125" customWidth="1"/>
    <col min="4" max="4" width="21" customWidth="1"/>
    <col min="5" max="5" width="9.453125" customWidth="1"/>
  </cols>
  <sheetData>
    <row r="5" spans="1:6" ht="5.25" customHeight="1" x14ac:dyDescent="0.35"/>
    <row r="6" spans="1:6" x14ac:dyDescent="0.35">
      <c r="A6" s="104" t="s">
        <v>298</v>
      </c>
      <c r="B6" s="104"/>
      <c r="C6" s="104"/>
      <c r="D6" s="104"/>
    </row>
    <row r="7" spans="1:6" ht="6.75" customHeight="1" x14ac:dyDescent="0.35"/>
    <row r="8" spans="1:6" ht="59.25" customHeight="1" x14ac:dyDescent="0.35">
      <c r="A8" s="39" t="s">
        <v>265</v>
      </c>
      <c r="B8" s="39" t="s">
        <v>5</v>
      </c>
      <c r="C8" s="56" t="s">
        <v>299</v>
      </c>
      <c r="D8" s="56" t="s">
        <v>300</v>
      </c>
      <c r="E8" s="80" t="s">
        <v>286</v>
      </c>
      <c r="F8" s="82" t="s">
        <v>287</v>
      </c>
    </row>
    <row r="9" spans="1:6" x14ac:dyDescent="0.35">
      <c r="A9" s="31" t="s">
        <v>97</v>
      </c>
      <c r="B9" s="31" t="s">
        <v>98</v>
      </c>
      <c r="C9" s="43">
        <v>1006</v>
      </c>
      <c r="D9" s="83">
        <v>1439.5942147117296</v>
      </c>
      <c r="E9" s="103">
        <f>D9/24</f>
        <v>59.983092279655402</v>
      </c>
      <c r="F9" s="103">
        <f>E9*3</f>
        <v>179.9492768389662</v>
      </c>
    </row>
    <row r="10" spans="1:6" x14ac:dyDescent="0.35">
      <c r="A10" s="31" t="s">
        <v>270</v>
      </c>
      <c r="B10" s="31" t="s">
        <v>291</v>
      </c>
      <c r="C10" s="43">
        <v>782</v>
      </c>
      <c r="D10" s="83">
        <v>939.02679658006809</v>
      </c>
      <c r="E10" s="103">
        <f t="shared" ref="E10:E59" si="0">D10/24</f>
        <v>39.126116524169504</v>
      </c>
      <c r="F10" s="103">
        <f t="shared" ref="F10:F59" si="1">E10*3</f>
        <v>117.37834957250851</v>
      </c>
    </row>
    <row r="11" spans="1:6" x14ac:dyDescent="0.35">
      <c r="A11" s="31" t="s">
        <v>23</v>
      </c>
      <c r="B11" s="31" t="s">
        <v>24</v>
      </c>
      <c r="C11" s="43">
        <v>5022</v>
      </c>
      <c r="D11" s="83">
        <v>803.19659299084026</v>
      </c>
      <c r="E11" s="103">
        <f t="shared" si="0"/>
        <v>33.466524707951677</v>
      </c>
      <c r="F11" s="103">
        <f t="shared" si="1"/>
        <v>100.39957412385503</v>
      </c>
    </row>
    <row r="12" spans="1:6" x14ac:dyDescent="0.35">
      <c r="A12" s="31" t="s">
        <v>19</v>
      </c>
      <c r="B12" s="31" t="s">
        <v>20</v>
      </c>
      <c r="C12" s="43">
        <v>5703</v>
      </c>
      <c r="D12" s="83">
        <v>1495.787376819218</v>
      </c>
      <c r="E12" s="103">
        <f t="shared" si="0"/>
        <v>62.324474034134084</v>
      </c>
      <c r="F12" s="103">
        <f t="shared" si="1"/>
        <v>186.97342210240225</v>
      </c>
    </row>
    <row r="13" spans="1:6" x14ac:dyDescent="0.35">
      <c r="A13" s="31" t="s">
        <v>21</v>
      </c>
      <c r="B13" s="31" t="s">
        <v>22</v>
      </c>
      <c r="C13" s="43">
        <v>1697</v>
      </c>
      <c r="D13" s="83">
        <v>1385.7419175443183</v>
      </c>
      <c r="E13" s="103">
        <f t="shared" si="0"/>
        <v>57.739246564346594</v>
      </c>
      <c r="F13" s="103">
        <f t="shared" si="1"/>
        <v>173.21773969303979</v>
      </c>
    </row>
    <row r="14" spans="1:6" x14ac:dyDescent="0.35">
      <c r="A14" s="31" t="s">
        <v>27</v>
      </c>
      <c r="B14" s="31" t="s">
        <v>28</v>
      </c>
      <c r="C14" s="43">
        <v>6020</v>
      </c>
      <c r="D14" s="83">
        <v>1184.9209069767442</v>
      </c>
      <c r="E14" s="103">
        <f t="shared" si="0"/>
        <v>49.371704457364338</v>
      </c>
      <c r="F14" s="103">
        <f t="shared" si="1"/>
        <v>148.11511337209302</v>
      </c>
    </row>
    <row r="15" spans="1:6" x14ac:dyDescent="0.35">
      <c r="A15" s="31" t="s">
        <v>95</v>
      </c>
      <c r="B15" s="31" t="s">
        <v>96</v>
      </c>
      <c r="C15" s="43">
        <v>1571</v>
      </c>
      <c r="D15" s="83">
        <v>1720.7734182049653</v>
      </c>
      <c r="E15" s="103">
        <f t="shared" si="0"/>
        <v>71.698892425206893</v>
      </c>
      <c r="F15" s="103">
        <f t="shared" si="1"/>
        <v>215.09667727562066</v>
      </c>
    </row>
    <row r="16" spans="1:6" x14ac:dyDescent="0.35">
      <c r="A16" s="31" t="s">
        <v>99</v>
      </c>
      <c r="B16" s="31" t="s">
        <v>100</v>
      </c>
      <c r="C16" s="43">
        <v>11926</v>
      </c>
      <c r="D16" s="83">
        <v>1630.0846947845046</v>
      </c>
      <c r="E16" s="103">
        <f t="shared" si="0"/>
        <v>67.920195616021019</v>
      </c>
      <c r="F16" s="103">
        <f t="shared" si="1"/>
        <v>203.76058684806304</v>
      </c>
    </row>
    <row r="17" spans="1:6" x14ac:dyDescent="0.35">
      <c r="A17" s="31" t="s">
        <v>101</v>
      </c>
      <c r="B17" s="31" t="s">
        <v>102</v>
      </c>
      <c r="C17" s="43">
        <v>6323</v>
      </c>
      <c r="D17" s="83">
        <v>1634.7665712478256</v>
      </c>
      <c r="E17" s="103">
        <f t="shared" si="0"/>
        <v>68.115273801992728</v>
      </c>
      <c r="F17" s="103">
        <f t="shared" si="1"/>
        <v>204.3458214059782</v>
      </c>
    </row>
    <row r="18" spans="1:6" x14ac:dyDescent="0.35">
      <c r="A18" s="31" t="s">
        <v>137</v>
      </c>
      <c r="B18" s="31" t="s">
        <v>138</v>
      </c>
      <c r="C18" s="43">
        <v>3</v>
      </c>
      <c r="D18" s="83">
        <v>1254</v>
      </c>
      <c r="E18" s="103">
        <f t="shared" si="0"/>
        <v>52.25</v>
      </c>
      <c r="F18" s="103">
        <f t="shared" si="1"/>
        <v>156.75</v>
      </c>
    </row>
    <row r="19" spans="1:6" x14ac:dyDescent="0.35">
      <c r="A19" s="31" t="s">
        <v>268</v>
      </c>
      <c r="B19" s="31" t="s">
        <v>269</v>
      </c>
      <c r="C19" s="43">
        <v>914</v>
      </c>
      <c r="D19" s="83">
        <v>3311.6771772428883</v>
      </c>
      <c r="E19" s="103">
        <f t="shared" si="0"/>
        <v>137.98654905178702</v>
      </c>
      <c r="F19" s="103">
        <f t="shared" si="1"/>
        <v>413.95964715536104</v>
      </c>
    </row>
    <row r="20" spans="1:6" x14ac:dyDescent="0.35">
      <c r="A20" s="31" t="s">
        <v>105</v>
      </c>
      <c r="B20" s="31" t="s">
        <v>106</v>
      </c>
      <c r="C20" s="43">
        <v>3195</v>
      </c>
      <c r="D20" s="83">
        <v>1292.7338779342722</v>
      </c>
      <c r="E20" s="103">
        <f t="shared" si="0"/>
        <v>53.863911580594674</v>
      </c>
      <c r="F20" s="103">
        <f t="shared" si="1"/>
        <v>161.59173474178402</v>
      </c>
    </row>
    <row r="21" spans="1:6" x14ac:dyDescent="0.35">
      <c r="A21" s="31" t="s">
        <v>103</v>
      </c>
      <c r="B21" s="31" t="s">
        <v>104</v>
      </c>
      <c r="C21" s="43">
        <v>4649</v>
      </c>
      <c r="D21" s="83">
        <v>1460.9169627876961</v>
      </c>
      <c r="E21" s="103">
        <f t="shared" si="0"/>
        <v>60.871540116154002</v>
      </c>
      <c r="F21" s="103">
        <f t="shared" si="1"/>
        <v>182.61462034846201</v>
      </c>
    </row>
    <row r="22" spans="1:6" x14ac:dyDescent="0.35">
      <c r="A22" s="31" t="s">
        <v>107</v>
      </c>
      <c r="B22" s="31" t="s">
        <v>108</v>
      </c>
      <c r="C22" s="43">
        <v>947</v>
      </c>
      <c r="D22" s="83">
        <v>1637.9558289334743</v>
      </c>
      <c r="E22" s="103">
        <f t="shared" si="0"/>
        <v>68.248159538894768</v>
      </c>
      <c r="F22" s="103">
        <f t="shared" si="1"/>
        <v>204.74447861668432</v>
      </c>
    </row>
    <row r="23" spans="1:6" x14ac:dyDescent="0.35">
      <c r="A23" s="31" t="s">
        <v>109</v>
      </c>
      <c r="B23" s="31" t="s">
        <v>110</v>
      </c>
      <c r="C23" s="43">
        <v>1106</v>
      </c>
      <c r="D23" s="83">
        <v>1351.1249457504523</v>
      </c>
      <c r="E23" s="103">
        <f t="shared" si="0"/>
        <v>56.296872739602179</v>
      </c>
      <c r="F23" s="103">
        <f t="shared" si="1"/>
        <v>168.89061821880654</v>
      </c>
    </row>
    <row r="24" spans="1:6" ht="15" customHeight="1" x14ac:dyDescent="0.35">
      <c r="A24" s="31" t="s">
        <v>31</v>
      </c>
      <c r="B24" s="31" t="s">
        <v>32</v>
      </c>
      <c r="C24" s="43">
        <v>2118</v>
      </c>
      <c r="D24" s="83">
        <v>1630.2937582625116</v>
      </c>
      <c r="E24" s="103">
        <f t="shared" si="0"/>
        <v>67.928906594271311</v>
      </c>
      <c r="F24" s="103">
        <f t="shared" si="1"/>
        <v>203.78671978281392</v>
      </c>
    </row>
    <row r="25" spans="1:6" x14ac:dyDescent="0.35">
      <c r="A25" s="31" t="s">
        <v>33</v>
      </c>
      <c r="B25" s="31" t="s">
        <v>34</v>
      </c>
      <c r="C25" s="43">
        <v>5986</v>
      </c>
      <c r="D25" s="100">
        <v>921.41757266956233</v>
      </c>
      <c r="E25" s="103">
        <f t="shared" si="0"/>
        <v>38.392398861231761</v>
      </c>
      <c r="F25" s="103">
        <f t="shared" si="1"/>
        <v>115.17719658369529</v>
      </c>
    </row>
    <row r="26" spans="1:6" x14ac:dyDescent="0.35">
      <c r="A26" s="31" t="s">
        <v>37</v>
      </c>
      <c r="B26" s="31" t="s">
        <v>38</v>
      </c>
      <c r="C26" s="43">
        <v>12013</v>
      </c>
      <c r="D26" s="100">
        <v>927.42671106301509</v>
      </c>
      <c r="E26" s="103">
        <f t="shared" si="0"/>
        <v>38.642779627625629</v>
      </c>
      <c r="F26" s="103">
        <f t="shared" si="1"/>
        <v>115.92833888287689</v>
      </c>
    </row>
    <row r="27" spans="1:6" x14ac:dyDescent="0.35">
      <c r="A27" s="31" t="s">
        <v>39</v>
      </c>
      <c r="B27" s="31" t="s">
        <v>40</v>
      </c>
      <c r="C27" s="43">
        <v>8484</v>
      </c>
      <c r="D27" s="100">
        <v>1233.9579514380009</v>
      </c>
      <c r="E27" s="103">
        <f t="shared" si="0"/>
        <v>51.414914643250036</v>
      </c>
      <c r="F27" s="103">
        <f t="shared" si="1"/>
        <v>154.24474392975011</v>
      </c>
    </row>
    <row r="28" spans="1:6" x14ac:dyDescent="0.35">
      <c r="A28" s="31" t="s">
        <v>41</v>
      </c>
      <c r="B28" s="31" t="s">
        <v>42</v>
      </c>
      <c r="C28" s="43">
        <v>5320</v>
      </c>
      <c r="D28" s="100">
        <v>716.05086090225564</v>
      </c>
      <c r="E28" s="103">
        <f t="shared" si="0"/>
        <v>29.835452537593984</v>
      </c>
      <c r="F28" s="103">
        <f t="shared" si="1"/>
        <v>89.506357612781954</v>
      </c>
    </row>
    <row r="29" spans="1:6" ht="15.75" customHeight="1" x14ac:dyDescent="0.35">
      <c r="A29" s="31" t="s">
        <v>25</v>
      </c>
      <c r="B29" s="31" t="s">
        <v>26</v>
      </c>
      <c r="C29" s="43">
        <v>201</v>
      </c>
      <c r="D29" s="100">
        <v>1855.9811240163776</v>
      </c>
      <c r="E29" s="103">
        <f t="shared" si="0"/>
        <v>77.33254683401573</v>
      </c>
      <c r="F29" s="103">
        <f t="shared" si="1"/>
        <v>231.9976405020472</v>
      </c>
    </row>
    <row r="30" spans="1:6" x14ac:dyDescent="0.35">
      <c r="A30" s="31" t="s">
        <v>47</v>
      </c>
      <c r="B30" s="31" t="s">
        <v>48</v>
      </c>
      <c r="C30" s="43">
        <v>8743</v>
      </c>
      <c r="D30" s="100">
        <v>1395.5098433032138</v>
      </c>
      <c r="E30" s="103">
        <f t="shared" si="0"/>
        <v>58.146243470967242</v>
      </c>
      <c r="F30" s="103">
        <f t="shared" si="1"/>
        <v>174.43873041290172</v>
      </c>
    </row>
    <row r="31" spans="1:6" x14ac:dyDescent="0.35">
      <c r="A31" s="31" t="s">
        <v>49</v>
      </c>
      <c r="B31" s="31" t="s">
        <v>50</v>
      </c>
      <c r="C31" s="43">
        <v>6679</v>
      </c>
      <c r="D31" s="100">
        <v>1142.3880034547667</v>
      </c>
      <c r="E31" s="103">
        <f t="shared" si="0"/>
        <v>47.59950014394861</v>
      </c>
      <c r="F31" s="103">
        <f t="shared" si="1"/>
        <v>142.79850043184584</v>
      </c>
    </row>
    <row r="32" spans="1:6" x14ac:dyDescent="0.35">
      <c r="A32" s="31" t="s">
        <v>51</v>
      </c>
      <c r="B32" s="31" t="s">
        <v>52</v>
      </c>
      <c r="C32" s="43">
        <v>5421</v>
      </c>
      <c r="D32" s="100">
        <v>840.7748182992068</v>
      </c>
      <c r="E32" s="103">
        <f t="shared" si="0"/>
        <v>35.032284095800286</v>
      </c>
      <c r="F32" s="103">
        <f t="shared" si="1"/>
        <v>105.09685228740085</v>
      </c>
    </row>
    <row r="33" spans="1:6" x14ac:dyDescent="0.35">
      <c r="A33" s="31" t="s">
        <v>53</v>
      </c>
      <c r="B33" s="31" t="s">
        <v>54</v>
      </c>
      <c r="C33" s="43">
        <v>3783</v>
      </c>
      <c r="D33" s="100">
        <v>1133.9013745704469</v>
      </c>
      <c r="E33" s="103">
        <f t="shared" si="0"/>
        <v>47.245890607101956</v>
      </c>
      <c r="F33" s="103">
        <f t="shared" si="1"/>
        <v>141.73767182130587</v>
      </c>
    </row>
    <row r="34" spans="1:6" x14ac:dyDescent="0.35">
      <c r="A34" s="31" t="s">
        <v>55</v>
      </c>
      <c r="B34" s="31" t="s">
        <v>56</v>
      </c>
      <c r="C34" s="43">
        <v>5033</v>
      </c>
      <c r="D34" s="83">
        <v>2041.0434174448642</v>
      </c>
      <c r="E34" s="103">
        <f t="shared" si="0"/>
        <v>85.043475726869346</v>
      </c>
      <c r="F34" s="103">
        <f t="shared" si="1"/>
        <v>255.13042718060802</v>
      </c>
    </row>
    <row r="35" spans="1:6" x14ac:dyDescent="0.35">
      <c r="A35" s="31" t="s">
        <v>57</v>
      </c>
      <c r="B35" s="31" t="s">
        <v>58</v>
      </c>
      <c r="C35" s="43">
        <v>2463</v>
      </c>
      <c r="D35" s="83">
        <v>977.57038570848556</v>
      </c>
      <c r="E35" s="103">
        <f t="shared" si="0"/>
        <v>40.732099404520234</v>
      </c>
      <c r="F35" s="103">
        <f t="shared" si="1"/>
        <v>122.19629821356071</v>
      </c>
    </row>
    <row r="36" spans="1:6" x14ac:dyDescent="0.35">
      <c r="A36" s="31" t="s">
        <v>111</v>
      </c>
      <c r="B36" s="31" t="s">
        <v>112</v>
      </c>
      <c r="C36" s="43">
        <v>2022</v>
      </c>
      <c r="D36" s="83">
        <v>2688.5407517309595</v>
      </c>
      <c r="E36" s="103">
        <f t="shared" si="0"/>
        <v>112.02253132212331</v>
      </c>
      <c r="F36" s="103">
        <f t="shared" si="1"/>
        <v>336.06759396636994</v>
      </c>
    </row>
    <row r="37" spans="1:6" x14ac:dyDescent="0.35">
      <c r="A37" s="31" t="s">
        <v>59</v>
      </c>
      <c r="B37" s="31" t="s">
        <v>60</v>
      </c>
      <c r="C37" s="43">
        <v>11459</v>
      </c>
      <c r="D37" s="83">
        <v>1107.3459211100444</v>
      </c>
      <c r="E37" s="103">
        <f t="shared" si="0"/>
        <v>46.139413379585186</v>
      </c>
      <c r="F37" s="103">
        <f t="shared" si="1"/>
        <v>138.41824013875555</v>
      </c>
    </row>
    <row r="38" spans="1:6" x14ac:dyDescent="0.35">
      <c r="A38" s="31" t="s">
        <v>61</v>
      </c>
      <c r="B38" s="31" t="s">
        <v>62</v>
      </c>
      <c r="C38" s="43">
        <v>758</v>
      </c>
      <c r="D38" s="83">
        <v>1543.9123561065346</v>
      </c>
      <c r="E38" s="103">
        <f t="shared" si="0"/>
        <v>64.329681504438938</v>
      </c>
      <c r="F38" s="103">
        <f t="shared" si="1"/>
        <v>192.9890445133168</v>
      </c>
    </row>
    <row r="39" spans="1:6" x14ac:dyDescent="0.35">
      <c r="A39" s="31" t="s">
        <v>113</v>
      </c>
      <c r="B39" s="31" t="s">
        <v>114</v>
      </c>
      <c r="C39" s="43">
        <v>720</v>
      </c>
      <c r="D39" s="83">
        <v>3066.9756944444443</v>
      </c>
      <c r="E39" s="103">
        <f t="shared" si="0"/>
        <v>127.79065393518518</v>
      </c>
      <c r="F39" s="103">
        <f t="shared" si="1"/>
        <v>383.37196180555554</v>
      </c>
    </row>
    <row r="40" spans="1:6" x14ac:dyDescent="0.35">
      <c r="A40" s="31" t="s">
        <v>115</v>
      </c>
      <c r="B40" s="31" t="s">
        <v>116</v>
      </c>
      <c r="C40" s="43">
        <v>14879</v>
      </c>
      <c r="D40" s="83">
        <v>1949.3317111365009</v>
      </c>
      <c r="E40" s="103">
        <f t="shared" si="0"/>
        <v>81.222154630687541</v>
      </c>
      <c r="F40" s="103">
        <f t="shared" si="1"/>
        <v>243.66646389206261</v>
      </c>
    </row>
    <row r="41" spans="1:6" x14ac:dyDescent="0.35">
      <c r="A41" s="31" t="s">
        <v>117</v>
      </c>
      <c r="B41" s="31" t="s">
        <v>118</v>
      </c>
      <c r="C41" s="43">
        <v>2061</v>
      </c>
      <c r="D41" s="83">
        <v>2106.4133236293064</v>
      </c>
      <c r="E41" s="103">
        <f t="shared" si="0"/>
        <v>87.767221817887773</v>
      </c>
      <c r="F41" s="103">
        <f t="shared" si="1"/>
        <v>263.3016654536633</v>
      </c>
    </row>
    <row r="42" spans="1:6" x14ac:dyDescent="0.35">
      <c r="A42" s="31" t="s">
        <v>63</v>
      </c>
      <c r="B42" s="31" t="s">
        <v>64</v>
      </c>
      <c r="C42" s="43">
        <v>10603</v>
      </c>
      <c r="D42" s="83">
        <v>1197.4493134018674</v>
      </c>
      <c r="E42" s="103">
        <f t="shared" si="0"/>
        <v>49.893721391744471</v>
      </c>
      <c r="F42" s="103">
        <f t="shared" si="1"/>
        <v>149.68116417523342</v>
      </c>
    </row>
    <row r="43" spans="1:6" x14ac:dyDescent="0.35">
      <c r="A43" s="31" t="s">
        <v>119</v>
      </c>
      <c r="B43" s="31" t="s">
        <v>120</v>
      </c>
      <c r="C43" s="43">
        <v>12506</v>
      </c>
      <c r="D43" s="83">
        <v>879.50367023828551</v>
      </c>
      <c r="E43" s="103">
        <f t="shared" si="0"/>
        <v>36.645986259928563</v>
      </c>
      <c r="F43" s="103">
        <f t="shared" si="1"/>
        <v>109.93795877978569</v>
      </c>
    </row>
    <row r="44" spans="1:6" x14ac:dyDescent="0.35">
      <c r="A44" s="31" t="s">
        <v>121</v>
      </c>
      <c r="B44" s="31" t="s">
        <v>122</v>
      </c>
      <c r="C44" s="43">
        <v>2851</v>
      </c>
      <c r="D44" s="83">
        <v>2363.1354401964222</v>
      </c>
      <c r="E44" s="103">
        <f t="shared" si="0"/>
        <v>98.463976674850926</v>
      </c>
      <c r="F44" s="103">
        <f t="shared" si="1"/>
        <v>295.39193002455278</v>
      </c>
    </row>
    <row r="45" spans="1:6" x14ac:dyDescent="0.35">
      <c r="A45" s="31" t="s">
        <v>65</v>
      </c>
      <c r="B45" s="31" t="s">
        <v>66</v>
      </c>
      <c r="C45" s="43">
        <v>6118</v>
      </c>
      <c r="D45" s="83">
        <v>1166.3756440013076</v>
      </c>
      <c r="E45" s="103">
        <f t="shared" si="0"/>
        <v>48.59898516672115</v>
      </c>
      <c r="F45" s="103">
        <f t="shared" si="1"/>
        <v>145.79695550016345</v>
      </c>
    </row>
    <row r="46" spans="1:6" x14ac:dyDescent="0.35">
      <c r="A46" s="31" t="s">
        <v>67</v>
      </c>
      <c r="B46" s="31" t="s">
        <v>68</v>
      </c>
      <c r="C46" s="43">
        <v>8723</v>
      </c>
      <c r="D46" s="83">
        <v>996.20705491230092</v>
      </c>
      <c r="E46" s="103">
        <f t="shared" si="0"/>
        <v>41.508627288012541</v>
      </c>
      <c r="F46" s="103">
        <f t="shared" si="1"/>
        <v>124.52588186403761</v>
      </c>
    </row>
    <row r="47" spans="1:6" x14ac:dyDescent="0.35">
      <c r="A47" s="31" t="s">
        <v>75</v>
      </c>
      <c r="B47" s="31" t="s">
        <v>76</v>
      </c>
      <c r="C47" s="43">
        <v>4715</v>
      </c>
      <c r="D47" s="83">
        <v>492.91319406150581</v>
      </c>
      <c r="E47" s="103">
        <f t="shared" si="0"/>
        <v>20.538049752562742</v>
      </c>
      <c r="F47" s="103">
        <f t="shared" si="1"/>
        <v>61.614149257688226</v>
      </c>
    </row>
    <row r="48" spans="1:6" x14ac:dyDescent="0.35">
      <c r="A48" s="31" t="s">
        <v>69</v>
      </c>
      <c r="B48" s="31" t="s">
        <v>70</v>
      </c>
      <c r="C48" s="43">
        <v>14131</v>
      </c>
      <c r="D48" s="83">
        <v>1142.5815483688345</v>
      </c>
      <c r="E48" s="103">
        <f t="shared" si="0"/>
        <v>47.607564515368104</v>
      </c>
      <c r="F48" s="103">
        <f t="shared" si="1"/>
        <v>142.82269354610432</v>
      </c>
    </row>
    <row r="49" spans="1:6" x14ac:dyDescent="0.35">
      <c r="A49" s="31" t="s">
        <v>77</v>
      </c>
      <c r="B49" s="31" t="s">
        <v>78</v>
      </c>
      <c r="C49" s="43">
        <v>13467</v>
      </c>
      <c r="D49" s="83">
        <v>811.90317475826248</v>
      </c>
      <c r="E49" s="103">
        <f t="shared" si="0"/>
        <v>33.829298948260934</v>
      </c>
      <c r="F49" s="103">
        <f t="shared" si="1"/>
        <v>101.4878968447828</v>
      </c>
    </row>
    <row r="50" spans="1:6" x14ac:dyDescent="0.35">
      <c r="A50" s="31" t="s">
        <v>79</v>
      </c>
      <c r="B50" s="31" t="s">
        <v>80</v>
      </c>
      <c r="C50" s="43">
        <v>4300</v>
      </c>
      <c r="D50" s="83">
        <v>624.06759663499486</v>
      </c>
      <c r="E50" s="103">
        <f t="shared" si="0"/>
        <v>26.002816526458119</v>
      </c>
      <c r="F50" s="103">
        <f t="shared" si="1"/>
        <v>78.008449579374357</v>
      </c>
    </row>
    <row r="51" spans="1:6" x14ac:dyDescent="0.35">
      <c r="A51" s="31" t="s">
        <v>272</v>
      </c>
      <c r="B51" s="31" t="s">
        <v>273</v>
      </c>
      <c r="C51" s="43">
        <v>1993</v>
      </c>
      <c r="D51" s="83">
        <v>1343.6014069599833</v>
      </c>
      <c r="E51" s="103">
        <f t="shared" si="0"/>
        <v>55.983391956665969</v>
      </c>
      <c r="F51" s="103">
        <f t="shared" si="1"/>
        <v>167.95017586999791</v>
      </c>
    </row>
    <row r="52" spans="1:6" x14ac:dyDescent="0.35">
      <c r="A52" s="31" t="s">
        <v>83</v>
      </c>
      <c r="B52" s="31" t="s">
        <v>84</v>
      </c>
      <c r="C52" s="43">
        <v>8</v>
      </c>
      <c r="D52" s="83">
        <v>5036</v>
      </c>
      <c r="E52" s="103">
        <f t="shared" si="0"/>
        <v>209.83333333333334</v>
      </c>
      <c r="F52" s="103">
        <f t="shared" si="1"/>
        <v>629.5</v>
      </c>
    </row>
    <row r="53" spans="1:6" x14ac:dyDescent="0.35">
      <c r="A53" s="31" t="s">
        <v>85</v>
      </c>
      <c r="B53" s="31" t="s">
        <v>86</v>
      </c>
      <c r="C53" s="43">
        <v>884</v>
      </c>
      <c r="D53" s="83">
        <v>575.57719376856926</v>
      </c>
      <c r="E53" s="103">
        <f t="shared" si="0"/>
        <v>23.982383073690386</v>
      </c>
      <c r="F53" s="103">
        <f t="shared" si="1"/>
        <v>71.947149221071157</v>
      </c>
    </row>
    <row r="54" spans="1:6" x14ac:dyDescent="0.35">
      <c r="A54" s="31" t="s">
        <v>87</v>
      </c>
      <c r="B54" s="31" t="s">
        <v>88</v>
      </c>
      <c r="C54" s="43">
        <v>2381</v>
      </c>
      <c r="D54" s="83">
        <v>513.13708525829475</v>
      </c>
      <c r="E54" s="103">
        <f t="shared" si="0"/>
        <v>21.380711885762281</v>
      </c>
      <c r="F54" s="103">
        <f t="shared" si="1"/>
        <v>64.142135657286843</v>
      </c>
    </row>
    <row r="55" spans="1:6" x14ac:dyDescent="0.35">
      <c r="A55" s="31" t="s">
        <v>89</v>
      </c>
      <c r="B55" s="31" t="s">
        <v>90</v>
      </c>
      <c r="C55" s="43">
        <v>3273</v>
      </c>
      <c r="D55" s="83">
        <v>834.4202444240758</v>
      </c>
      <c r="E55" s="103">
        <f t="shared" si="0"/>
        <v>34.767510184336494</v>
      </c>
      <c r="F55" s="103">
        <f t="shared" si="1"/>
        <v>104.30253055300949</v>
      </c>
    </row>
    <row r="56" spans="1:6" x14ac:dyDescent="0.35">
      <c r="A56" s="31" t="s">
        <v>81</v>
      </c>
      <c r="B56" s="31" t="s">
        <v>82</v>
      </c>
      <c r="C56" s="43">
        <v>4253</v>
      </c>
      <c r="D56" s="83">
        <v>1085.4680533055689</v>
      </c>
      <c r="E56" s="103">
        <f t="shared" si="0"/>
        <v>45.227835554398702</v>
      </c>
      <c r="F56" s="103">
        <f t="shared" si="1"/>
        <v>135.68350666319611</v>
      </c>
    </row>
    <row r="57" spans="1:6" x14ac:dyDescent="0.35">
      <c r="A57" s="31" t="s">
        <v>91</v>
      </c>
      <c r="B57" s="31" t="s">
        <v>92</v>
      </c>
      <c r="C57" s="43">
        <v>1620</v>
      </c>
      <c r="D57" s="83">
        <v>1643.7175185185185</v>
      </c>
      <c r="E57" s="103">
        <f t="shared" si="0"/>
        <v>68.488229938271601</v>
      </c>
      <c r="F57" s="103">
        <f t="shared" si="1"/>
        <v>205.46468981481479</v>
      </c>
    </row>
    <row r="58" spans="1:6" x14ac:dyDescent="0.35">
      <c r="A58" s="31" t="s">
        <v>123</v>
      </c>
      <c r="B58" s="31" t="s">
        <v>124</v>
      </c>
      <c r="C58" s="43">
        <v>6061</v>
      </c>
      <c r="D58" s="83">
        <v>1269.0699406038607</v>
      </c>
      <c r="E58" s="103">
        <f t="shared" si="0"/>
        <v>52.877914191827529</v>
      </c>
      <c r="F58" s="103">
        <f t="shared" si="1"/>
        <v>158.63374257548259</v>
      </c>
    </row>
    <row r="59" spans="1:6" x14ac:dyDescent="0.35">
      <c r="A59" s="31" t="s">
        <v>93</v>
      </c>
      <c r="B59" s="31" t="s">
        <v>94</v>
      </c>
      <c r="C59" s="43">
        <v>3408</v>
      </c>
      <c r="D59" s="83">
        <v>2385.0692224178406</v>
      </c>
      <c r="E59" s="103">
        <f t="shared" si="0"/>
        <v>99.377884267410025</v>
      </c>
      <c r="F59" s="103">
        <f t="shared" si="1"/>
        <v>298.13365280223007</v>
      </c>
    </row>
    <row r="60" spans="1:6" x14ac:dyDescent="0.35">
      <c r="A60" s="47" t="s">
        <v>266</v>
      </c>
      <c r="B60" s="47"/>
      <c r="C60" s="49">
        <f>SUM(C9:C59)</f>
        <v>250302</v>
      </c>
      <c r="D60" s="64">
        <v>1254</v>
      </c>
      <c r="E60" s="31"/>
      <c r="F60" s="31"/>
    </row>
    <row r="61" spans="1:6" ht="8.25" customHeight="1" x14ac:dyDescent="0.35">
      <c r="C61" s="96"/>
      <c r="D61" s="96"/>
    </row>
    <row r="62" spans="1:6" ht="12" customHeight="1" x14ac:dyDescent="0.35">
      <c r="A62" s="52" t="s">
        <v>248</v>
      </c>
      <c r="B62" s="52" t="s">
        <v>249</v>
      </c>
      <c r="C62" s="87">
        <v>7162</v>
      </c>
      <c r="D62" s="101">
        <v>2542.5189891091873</v>
      </c>
    </row>
    <row r="63" spans="1:6" ht="12" customHeight="1" x14ac:dyDescent="0.35">
      <c r="A63" s="52" t="s">
        <v>250</v>
      </c>
      <c r="B63" s="52" t="s">
        <v>251</v>
      </c>
      <c r="C63" s="87">
        <v>5077</v>
      </c>
      <c r="D63" s="101">
        <v>1959.4371321646645</v>
      </c>
    </row>
    <row r="64" spans="1:6" ht="12" customHeight="1" x14ac:dyDescent="0.35">
      <c r="A64" s="52" t="s">
        <v>252</v>
      </c>
      <c r="B64" s="52" t="s">
        <v>253</v>
      </c>
      <c r="C64" s="87">
        <v>768</v>
      </c>
      <c r="D64" s="101">
        <v>6679.9985546874996</v>
      </c>
    </row>
    <row r="65" spans="1:4" ht="12.75" customHeight="1" x14ac:dyDescent="0.35">
      <c r="A65" s="52" t="s">
        <v>256</v>
      </c>
      <c r="B65" s="52" t="s">
        <v>257</v>
      </c>
      <c r="C65" s="88">
        <v>1649</v>
      </c>
      <c r="D65" s="102">
        <v>2223.9379078229231</v>
      </c>
    </row>
    <row r="69" spans="1:4" x14ac:dyDescent="0.35">
      <c r="D69" t="s">
        <v>261</v>
      </c>
    </row>
    <row r="70" spans="1:4" x14ac:dyDescent="0.35">
      <c r="D70" t="s">
        <v>264</v>
      </c>
    </row>
    <row r="72" spans="1:4" x14ac:dyDescent="0.35">
      <c r="B72" t="s">
        <v>259</v>
      </c>
      <c r="D72" t="s">
        <v>260</v>
      </c>
    </row>
    <row r="73" spans="1:4" x14ac:dyDescent="0.35">
      <c r="B73" t="s">
        <v>262</v>
      </c>
      <c r="D73" t="s">
        <v>263</v>
      </c>
    </row>
  </sheetData>
  <mergeCells count="1">
    <mergeCell ref="A6:D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CD468-BEA6-404C-9E64-85856697A1D5}">
  <dimension ref="A5:F72"/>
  <sheetViews>
    <sheetView topLeftCell="A34" workbookViewId="0">
      <selection activeCell="E9" sqref="E9"/>
    </sheetView>
  </sheetViews>
  <sheetFormatPr defaultColWidth="9.1796875" defaultRowHeight="14.5" x14ac:dyDescent="0.35"/>
  <cols>
    <col min="1" max="1" width="10.54296875" customWidth="1"/>
    <col min="2" max="2" width="60.7265625" customWidth="1"/>
    <col min="3" max="3" width="14.26953125" customWidth="1"/>
    <col min="4" max="4" width="17.1796875" customWidth="1"/>
    <col min="5" max="5" width="9.36328125" customWidth="1"/>
  </cols>
  <sheetData>
    <row r="5" spans="1:6" ht="5.25" customHeight="1" x14ac:dyDescent="0.35"/>
    <row r="6" spans="1:6" x14ac:dyDescent="0.35">
      <c r="A6" s="104" t="s">
        <v>295</v>
      </c>
      <c r="B6" s="104"/>
      <c r="C6" s="104"/>
      <c r="D6" s="104"/>
    </row>
    <row r="7" spans="1:6" ht="6.75" customHeight="1" x14ac:dyDescent="0.35"/>
    <row r="8" spans="1:6" ht="59.25" customHeight="1" x14ac:dyDescent="0.35">
      <c r="A8" s="39" t="s">
        <v>265</v>
      </c>
      <c r="B8" s="39" t="s">
        <v>5</v>
      </c>
      <c r="C8" s="56" t="s">
        <v>296</v>
      </c>
      <c r="D8" s="56" t="s">
        <v>297</v>
      </c>
      <c r="E8" s="80" t="s">
        <v>286</v>
      </c>
      <c r="F8" s="82" t="s">
        <v>287</v>
      </c>
    </row>
    <row r="9" spans="1:6" x14ac:dyDescent="0.35">
      <c r="A9" s="31" t="s">
        <v>97</v>
      </c>
      <c r="B9" s="31" t="s">
        <v>98</v>
      </c>
      <c r="C9" s="43">
        <v>711</v>
      </c>
      <c r="D9" s="83">
        <v>1511.6379606188466</v>
      </c>
      <c r="E9" s="90">
        <f>D9/24</f>
        <v>62.984915025785277</v>
      </c>
      <c r="F9" s="97">
        <f>E9*3</f>
        <v>188.95474507735582</v>
      </c>
    </row>
    <row r="10" spans="1:6" x14ac:dyDescent="0.35">
      <c r="A10" s="31" t="s">
        <v>270</v>
      </c>
      <c r="B10" s="31" t="s">
        <v>291</v>
      </c>
      <c r="C10" s="43">
        <v>706</v>
      </c>
      <c r="D10" s="83">
        <v>875.9132719546742</v>
      </c>
      <c r="E10" s="90">
        <f t="shared" ref="E10:E58" si="0">D10/24</f>
        <v>36.496386331444761</v>
      </c>
      <c r="F10" s="97">
        <f t="shared" ref="F10:F58" si="1">E10*3</f>
        <v>109.48915899433428</v>
      </c>
    </row>
    <row r="11" spans="1:6" x14ac:dyDescent="0.35">
      <c r="A11" s="31" t="s">
        <v>23</v>
      </c>
      <c r="B11" s="31" t="s">
        <v>24</v>
      </c>
      <c r="C11" s="43">
        <v>3201</v>
      </c>
      <c r="D11" s="83">
        <v>902.61994064354894</v>
      </c>
      <c r="E11" s="90">
        <f t="shared" si="0"/>
        <v>37.609164193481206</v>
      </c>
      <c r="F11" s="97">
        <f t="shared" si="1"/>
        <v>112.82749258044362</v>
      </c>
    </row>
    <row r="12" spans="1:6" x14ac:dyDescent="0.35">
      <c r="A12" s="31" t="s">
        <v>19</v>
      </c>
      <c r="B12" s="31" t="s">
        <v>20</v>
      </c>
      <c r="C12" s="43">
        <v>3760</v>
      </c>
      <c r="D12" s="83">
        <v>1455.1602287234045</v>
      </c>
      <c r="E12" s="90">
        <f t="shared" si="0"/>
        <v>60.63167619680852</v>
      </c>
      <c r="F12" s="97">
        <f t="shared" si="1"/>
        <v>181.89502859042557</v>
      </c>
    </row>
    <row r="13" spans="1:6" x14ac:dyDescent="0.35">
      <c r="A13" s="31" t="s">
        <v>21</v>
      </c>
      <c r="B13" s="31" t="s">
        <v>22</v>
      </c>
      <c r="C13" s="43">
        <v>1697</v>
      </c>
      <c r="D13" s="83">
        <v>1476.8632527990571</v>
      </c>
      <c r="E13" s="90">
        <f t="shared" si="0"/>
        <v>61.535968866627378</v>
      </c>
      <c r="F13" s="97">
        <f t="shared" si="1"/>
        <v>184.60790659988214</v>
      </c>
    </row>
    <row r="14" spans="1:6" x14ac:dyDescent="0.35">
      <c r="A14" s="31" t="s">
        <v>27</v>
      </c>
      <c r="B14" s="31" t="s">
        <v>28</v>
      </c>
      <c r="C14" s="43">
        <v>4518</v>
      </c>
      <c r="D14" s="83">
        <v>1128.4615803452855</v>
      </c>
      <c r="E14" s="90">
        <f t="shared" si="0"/>
        <v>47.019232514386893</v>
      </c>
      <c r="F14" s="97">
        <f t="shared" si="1"/>
        <v>141.05769754316069</v>
      </c>
    </row>
    <row r="15" spans="1:6" x14ac:dyDescent="0.35">
      <c r="A15" s="31" t="s">
        <v>95</v>
      </c>
      <c r="B15" s="31" t="s">
        <v>96</v>
      </c>
      <c r="C15" s="43">
        <v>1106</v>
      </c>
      <c r="D15" s="83">
        <v>1821.9682097649188</v>
      </c>
      <c r="E15" s="90">
        <f t="shared" si="0"/>
        <v>75.915342073538284</v>
      </c>
      <c r="F15" s="97">
        <f t="shared" si="1"/>
        <v>227.74602622061485</v>
      </c>
    </row>
    <row r="16" spans="1:6" x14ac:dyDescent="0.35">
      <c r="A16" s="31" t="s">
        <v>99</v>
      </c>
      <c r="B16" s="31" t="s">
        <v>100</v>
      </c>
      <c r="C16" s="43">
        <v>9167</v>
      </c>
      <c r="D16" s="83">
        <v>1571.2302978073524</v>
      </c>
      <c r="E16" s="90">
        <f t="shared" si="0"/>
        <v>65.467929075306344</v>
      </c>
      <c r="F16" s="97">
        <f t="shared" si="1"/>
        <v>196.40378722591902</v>
      </c>
    </row>
    <row r="17" spans="1:6" x14ac:dyDescent="0.35">
      <c r="A17" s="31" t="s">
        <v>101</v>
      </c>
      <c r="B17" s="31" t="s">
        <v>102</v>
      </c>
      <c r="C17" s="43">
        <v>4657</v>
      </c>
      <c r="D17" s="83">
        <v>1673.3738350869662</v>
      </c>
      <c r="E17" s="90">
        <f t="shared" si="0"/>
        <v>69.723909795290254</v>
      </c>
      <c r="F17" s="97">
        <f t="shared" si="1"/>
        <v>209.17172938587078</v>
      </c>
    </row>
    <row r="18" spans="1:6" x14ac:dyDescent="0.35">
      <c r="A18" s="31" t="s">
        <v>268</v>
      </c>
      <c r="B18" s="31" t="s">
        <v>269</v>
      </c>
      <c r="C18" s="43">
        <v>721</v>
      </c>
      <c r="D18" s="83">
        <v>3197.9245076282937</v>
      </c>
      <c r="E18" s="90">
        <f t="shared" si="0"/>
        <v>133.24685448451223</v>
      </c>
      <c r="F18" s="97">
        <f t="shared" si="1"/>
        <v>399.74056345353665</v>
      </c>
    </row>
    <row r="19" spans="1:6" x14ac:dyDescent="0.35">
      <c r="A19" s="31" t="s">
        <v>105</v>
      </c>
      <c r="B19" s="31" t="s">
        <v>106</v>
      </c>
      <c r="C19" s="43">
        <v>2389</v>
      </c>
      <c r="D19" s="83">
        <v>1333.7113729593973</v>
      </c>
      <c r="E19" s="90">
        <f t="shared" si="0"/>
        <v>55.571307206641556</v>
      </c>
      <c r="F19" s="97">
        <f t="shared" si="1"/>
        <v>166.71392161992466</v>
      </c>
    </row>
    <row r="20" spans="1:6" x14ac:dyDescent="0.35">
      <c r="A20" s="31" t="s">
        <v>103</v>
      </c>
      <c r="B20" s="31" t="s">
        <v>104</v>
      </c>
      <c r="C20" s="43">
        <v>3629</v>
      </c>
      <c r="D20" s="83">
        <v>1396.6474676219348</v>
      </c>
      <c r="E20" s="90">
        <f t="shared" si="0"/>
        <v>58.19364448424728</v>
      </c>
      <c r="F20" s="97">
        <f t="shared" si="1"/>
        <v>174.58093345274185</v>
      </c>
    </row>
    <row r="21" spans="1:6" x14ac:dyDescent="0.35">
      <c r="A21" s="31" t="s">
        <v>107</v>
      </c>
      <c r="B21" s="31" t="s">
        <v>108</v>
      </c>
      <c r="C21" s="43">
        <v>747</v>
      </c>
      <c r="D21" s="83">
        <v>1587.4875903614457</v>
      </c>
      <c r="E21" s="90">
        <f t="shared" si="0"/>
        <v>66.145316265060231</v>
      </c>
      <c r="F21" s="97">
        <f t="shared" si="1"/>
        <v>198.43594879518071</v>
      </c>
    </row>
    <row r="22" spans="1:6" x14ac:dyDescent="0.35">
      <c r="A22" s="31" t="s">
        <v>109</v>
      </c>
      <c r="B22" s="31" t="s">
        <v>110</v>
      </c>
      <c r="C22" s="43">
        <v>824</v>
      </c>
      <c r="D22" s="83">
        <v>1366.1612742718446</v>
      </c>
      <c r="E22" s="90">
        <f t="shared" si="0"/>
        <v>56.923386427993528</v>
      </c>
      <c r="F22" s="97">
        <f t="shared" si="1"/>
        <v>170.77015928398058</v>
      </c>
    </row>
    <row r="23" spans="1:6" ht="15" customHeight="1" x14ac:dyDescent="0.35">
      <c r="A23" s="31" t="s">
        <v>31</v>
      </c>
      <c r="B23" s="31" t="s">
        <v>32</v>
      </c>
      <c r="C23" s="43">
        <v>1627</v>
      </c>
      <c r="D23" s="83">
        <v>1623.3181929932391</v>
      </c>
      <c r="E23" s="90">
        <f t="shared" si="0"/>
        <v>67.638258041384958</v>
      </c>
      <c r="F23" s="97">
        <f t="shared" si="1"/>
        <v>202.91477412415486</v>
      </c>
    </row>
    <row r="24" spans="1:6" x14ac:dyDescent="0.35">
      <c r="A24" s="84" t="s">
        <v>33</v>
      </c>
      <c r="B24" s="84" t="s">
        <v>34</v>
      </c>
      <c r="C24" s="43">
        <v>4663</v>
      </c>
      <c r="D24" s="100">
        <v>886.2153227535922</v>
      </c>
      <c r="E24" s="90">
        <f t="shared" si="0"/>
        <v>36.925638448066344</v>
      </c>
      <c r="F24" s="97">
        <f t="shared" si="1"/>
        <v>110.77691534419904</v>
      </c>
    </row>
    <row r="25" spans="1:6" x14ac:dyDescent="0.35">
      <c r="A25" s="84" t="s">
        <v>37</v>
      </c>
      <c r="B25" s="84" t="s">
        <v>38</v>
      </c>
      <c r="C25" s="43">
        <v>9001</v>
      </c>
      <c r="D25" s="100">
        <v>912.84008332407507</v>
      </c>
      <c r="E25" s="90">
        <f t="shared" si="0"/>
        <v>38.035003471836461</v>
      </c>
      <c r="F25" s="97">
        <f t="shared" si="1"/>
        <v>114.10501041550938</v>
      </c>
    </row>
    <row r="26" spans="1:6" x14ac:dyDescent="0.35">
      <c r="A26" s="84" t="s">
        <v>39</v>
      </c>
      <c r="B26" s="84" t="s">
        <v>40</v>
      </c>
      <c r="C26" s="43">
        <v>6360</v>
      </c>
      <c r="D26" s="100">
        <v>1209.4133962264152</v>
      </c>
      <c r="E26" s="90">
        <f t="shared" si="0"/>
        <v>50.392224842767298</v>
      </c>
      <c r="F26" s="97">
        <f t="shared" si="1"/>
        <v>151.1766745283019</v>
      </c>
    </row>
    <row r="27" spans="1:6" x14ac:dyDescent="0.35">
      <c r="A27" s="84" t="s">
        <v>41</v>
      </c>
      <c r="B27" s="84" t="s">
        <v>42</v>
      </c>
      <c r="C27" s="43">
        <v>4016</v>
      </c>
      <c r="D27" s="100">
        <v>709.70274651394425</v>
      </c>
      <c r="E27" s="90">
        <f t="shared" si="0"/>
        <v>29.570947771414342</v>
      </c>
      <c r="F27" s="97">
        <f t="shared" si="1"/>
        <v>88.712843314243031</v>
      </c>
    </row>
    <row r="28" spans="1:6" ht="15.75" customHeight="1" x14ac:dyDescent="0.35">
      <c r="A28" s="84" t="s">
        <v>25</v>
      </c>
      <c r="B28" s="84" t="s">
        <v>26</v>
      </c>
      <c r="C28" s="43">
        <v>143</v>
      </c>
      <c r="D28" s="100">
        <v>1625.4209090909089</v>
      </c>
      <c r="E28" s="90">
        <f t="shared" si="0"/>
        <v>67.725871212121206</v>
      </c>
      <c r="F28" s="97">
        <f t="shared" si="1"/>
        <v>203.17761363636362</v>
      </c>
    </row>
    <row r="29" spans="1:6" x14ac:dyDescent="0.35">
      <c r="A29" s="84" t="s">
        <v>47</v>
      </c>
      <c r="B29" s="84" t="s">
        <v>48</v>
      </c>
      <c r="C29" s="43">
        <v>6568</v>
      </c>
      <c r="D29" s="100">
        <v>1416.9393255176615</v>
      </c>
      <c r="E29" s="90">
        <f t="shared" si="0"/>
        <v>59.039138563235895</v>
      </c>
      <c r="F29" s="97">
        <f t="shared" si="1"/>
        <v>177.11741568970768</v>
      </c>
    </row>
    <row r="30" spans="1:6" x14ac:dyDescent="0.35">
      <c r="A30" s="84" t="s">
        <v>49</v>
      </c>
      <c r="B30" s="84" t="s">
        <v>50</v>
      </c>
      <c r="C30" s="43">
        <v>5405</v>
      </c>
      <c r="D30" s="100">
        <v>1095.7569158186866</v>
      </c>
      <c r="E30" s="90">
        <f t="shared" si="0"/>
        <v>45.656538159111939</v>
      </c>
      <c r="F30" s="97">
        <f t="shared" si="1"/>
        <v>136.96961447733582</v>
      </c>
    </row>
    <row r="31" spans="1:6" x14ac:dyDescent="0.35">
      <c r="A31" s="84" t="s">
        <v>51</v>
      </c>
      <c r="B31" s="84" t="s">
        <v>52</v>
      </c>
      <c r="C31" s="43">
        <v>4286</v>
      </c>
      <c r="D31" s="100">
        <v>856.28600793280452</v>
      </c>
      <c r="E31" s="90">
        <f t="shared" si="0"/>
        <v>35.678583663866853</v>
      </c>
      <c r="F31" s="97">
        <f t="shared" si="1"/>
        <v>107.03575099160057</v>
      </c>
    </row>
    <row r="32" spans="1:6" x14ac:dyDescent="0.35">
      <c r="A32" s="84" t="s">
        <v>53</v>
      </c>
      <c r="B32" s="84" t="s">
        <v>54</v>
      </c>
      <c r="C32" s="43">
        <v>2975</v>
      </c>
      <c r="D32" s="100">
        <v>1104.1370252100842</v>
      </c>
      <c r="E32" s="90">
        <f t="shared" si="0"/>
        <v>46.005709383753505</v>
      </c>
      <c r="F32" s="97">
        <f t="shared" si="1"/>
        <v>138.01712815126052</v>
      </c>
    </row>
    <row r="33" spans="1:6" x14ac:dyDescent="0.35">
      <c r="A33" s="31" t="s">
        <v>55</v>
      </c>
      <c r="B33" s="31" t="s">
        <v>56</v>
      </c>
      <c r="C33" s="43">
        <v>3869</v>
      </c>
      <c r="D33" s="83">
        <v>2009.6568932540708</v>
      </c>
      <c r="E33" s="90">
        <f t="shared" si="0"/>
        <v>83.73570388558629</v>
      </c>
      <c r="F33" s="97">
        <f t="shared" si="1"/>
        <v>251.20711165675885</v>
      </c>
    </row>
    <row r="34" spans="1:6" x14ac:dyDescent="0.35">
      <c r="A34" s="31" t="s">
        <v>57</v>
      </c>
      <c r="B34" s="31" t="s">
        <v>58</v>
      </c>
      <c r="C34" s="43">
        <v>2026</v>
      </c>
      <c r="D34" s="83">
        <v>883.45926456071072</v>
      </c>
      <c r="E34" s="90">
        <f t="shared" si="0"/>
        <v>36.810802690029611</v>
      </c>
      <c r="F34" s="97">
        <f t="shared" si="1"/>
        <v>110.43240807008883</v>
      </c>
    </row>
    <row r="35" spans="1:6" x14ac:dyDescent="0.35">
      <c r="A35" s="31" t="s">
        <v>111</v>
      </c>
      <c r="B35" s="31" t="s">
        <v>112</v>
      </c>
      <c r="C35" s="43">
        <v>1421</v>
      </c>
      <c r="D35" s="83">
        <v>2686.8300562983814</v>
      </c>
      <c r="E35" s="90">
        <f t="shared" si="0"/>
        <v>111.95125234576589</v>
      </c>
      <c r="F35" s="97">
        <f t="shared" si="1"/>
        <v>335.85375703729767</v>
      </c>
    </row>
    <row r="36" spans="1:6" x14ac:dyDescent="0.35">
      <c r="A36" s="31" t="s">
        <v>59</v>
      </c>
      <c r="B36" s="31" t="s">
        <v>60</v>
      </c>
      <c r="C36" s="43">
        <v>8806</v>
      </c>
      <c r="D36" s="83">
        <v>1087.1817488076313</v>
      </c>
      <c r="E36" s="90">
        <f t="shared" si="0"/>
        <v>45.299239533651303</v>
      </c>
      <c r="F36" s="97">
        <f t="shared" si="1"/>
        <v>135.89771860095391</v>
      </c>
    </row>
    <row r="37" spans="1:6" x14ac:dyDescent="0.35">
      <c r="A37" s="31" t="s">
        <v>61</v>
      </c>
      <c r="B37" s="31" t="s">
        <v>62</v>
      </c>
      <c r="C37" s="43">
        <v>587</v>
      </c>
      <c r="D37" s="83">
        <v>1527.8936115843271</v>
      </c>
      <c r="E37" s="90">
        <f t="shared" si="0"/>
        <v>63.662233816013632</v>
      </c>
      <c r="F37" s="97">
        <f t="shared" si="1"/>
        <v>190.98670144804089</v>
      </c>
    </row>
    <row r="38" spans="1:6" x14ac:dyDescent="0.35">
      <c r="A38" s="31" t="s">
        <v>113</v>
      </c>
      <c r="B38" s="31" t="s">
        <v>114</v>
      </c>
      <c r="C38" s="43">
        <v>567</v>
      </c>
      <c r="D38" s="83">
        <v>2947.7986948853613</v>
      </c>
      <c r="E38" s="90">
        <f t="shared" si="0"/>
        <v>122.82494562022339</v>
      </c>
      <c r="F38" s="97">
        <f t="shared" si="1"/>
        <v>368.47483686067017</v>
      </c>
    </row>
    <row r="39" spans="1:6" x14ac:dyDescent="0.35">
      <c r="A39" s="31" t="s">
        <v>115</v>
      </c>
      <c r="B39" s="31" t="s">
        <v>116</v>
      </c>
      <c r="C39" s="43">
        <v>11514</v>
      </c>
      <c r="D39" s="83">
        <v>1903.3402961611953</v>
      </c>
      <c r="E39" s="90">
        <f t="shared" si="0"/>
        <v>79.305845673383132</v>
      </c>
      <c r="F39" s="97">
        <f t="shared" si="1"/>
        <v>237.91753702014938</v>
      </c>
    </row>
    <row r="40" spans="1:6" x14ac:dyDescent="0.35">
      <c r="A40" s="31" t="s">
        <v>117</v>
      </c>
      <c r="B40" s="31" t="s">
        <v>118</v>
      </c>
      <c r="C40" s="43">
        <v>1636</v>
      </c>
      <c r="D40" s="83">
        <v>1969.7566075794618</v>
      </c>
      <c r="E40" s="90">
        <f t="shared" si="0"/>
        <v>82.073191982477582</v>
      </c>
      <c r="F40" s="97">
        <f t="shared" si="1"/>
        <v>246.21957594743276</v>
      </c>
    </row>
    <row r="41" spans="1:6" x14ac:dyDescent="0.35">
      <c r="A41" s="31" t="s">
        <v>63</v>
      </c>
      <c r="B41" s="31" t="s">
        <v>64</v>
      </c>
      <c r="C41" s="43">
        <v>8068</v>
      </c>
      <c r="D41" s="83">
        <v>1174.6263609320774</v>
      </c>
      <c r="E41" s="90">
        <f t="shared" si="0"/>
        <v>48.942765038836562</v>
      </c>
      <c r="F41" s="97">
        <f t="shared" si="1"/>
        <v>146.82829511650968</v>
      </c>
    </row>
    <row r="42" spans="1:6" x14ac:dyDescent="0.35">
      <c r="A42" s="31" t="s">
        <v>119</v>
      </c>
      <c r="B42" s="31" t="s">
        <v>120</v>
      </c>
      <c r="C42" s="43">
        <v>9294</v>
      </c>
      <c r="D42" s="83">
        <v>885.84829352270287</v>
      </c>
      <c r="E42" s="90">
        <f t="shared" si="0"/>
        <v>36.910345563445951</v>
      </c>
      <c r="F42" s="97">
        <f t="shared" si="1"/>
        <v>110.73103669033785</v>
      </c>
    </row>
    <row r="43" spans="1:6" x14ac:dyDescent="0.35">
      <c r="A43" s="31" t="s">
        <v>121</v>
      </c>
      <c r="B43" s="31" t="s">
        <v>122</v>
      </c>
      <c r="C43" s="43">
        <v>1965</v>
      </c>
      <c r="D43" s="83">
        <v>2496.1230279898218</v>
      </c>
      <c r="E43" s="90">
        <f t="shared" si="0"/>
        <v>104.00512616624258</v>
      </c>
      <c r="F43" s="97">
        <f t="shared" si="1"/>
        <v>312.01537849872773</v>
      </c>
    </row>
    <row r="44" spans="1:6" x14ac:dyDescent="0.35">
      <c r="A44" s="31" t="s">
        <v>65</v>
      </c>
      <c r="B44" s="31" t="s">
        <v>66</v>
      </c>
      <c r="C44" s="43">
        <v>4604</v>
      </c>
      <c r="D44" s="83">
        <v>1177.7015638575151</v>
      </c>
      <c r="E44" s="90">
        <f t="shared" si="0"/>
        <v>49.07089849406313</v>
      </c>
      <c r="F44" s="97">
        <f t="shared" si="1"/>
        <v>147.21269548218939</v>
      </c>
    </row>
    <row r="45" spans="1:6" x14ac:dyDescent="0.35">
      <c r="A45" s="31" t="s">
        <v>67</v>
      </c>
      <c r="B45" s="31" t="s">
        <v>68</v>
      </c>
      <c r="C45" s="43">
        <v>6583</v>
      </c>
      <c r="D45" s="83">
        <v>983.74427920401035</v>
      </c>
      <c r="E45" s="90">
        <f t="shared" si="0"/>
        <v>40.989344966833762</v>
      </c>
      <c r="F45" s="97">
        <f t="shared" si="1"/>
        <v>122.96803490050129</v>
      </c>
    </row>
    <row r="46" spans="1:6" x14ac:dyDescent="0.35">
      <c r="A46" s="31" t="s">
        <v>75</v>
      </c>
      <c r="B46" s="31" t="s">
        <v>76</v>
      </c>
      <c r="C46" s="43">
        <v>3423</v>
      </c>
      <c r="D46" s="83">
        <v>487.66842535787322</v>
      </c>
      <c r="E46" s="90">
        <f t="shared" si="0"/>
        <v>20.319517723244719</v>
      </c>
      <c r="F46" s="97">
        <f t="shared" si="1"/>
        <v>60.958553169734159</v>
      </c>
    </row>
    <row r="47" spans="1:6" x14ac:dyDescent="0.35">
      <c r="A47" s="31" t="s">
        <v>69</v>
      </c>
      <c r="B47" s="31" t="s">
        <v>70</v>
      </c>
      <c r="C47" s="43">
        <v>10459</v>
      </c>
      <c r="D47" s="83">
        <v>1115.4364719380437</v>
      </c>
      <c r="E47" s="90">
        <f t="shared" si="0"/>
        <v>46.476519664085153</v>
      </c>
      <c r="F47" s="97">
        <f t="shared" si="1"/>
        <v>139.42955899225547</v>
      </c>
    </row>
    <row r="48" spans="1:6" x14ac:dyDescent="0.35">
      <c r="A48" s="31" t="s">
        <v>77</v>
      </c>
      <c r="B48" s="31" t="s">
        <v>78</v>
      </c>
      <c r="C48" s="43">
        <v>10015</v>
      </c>
      <c r="D48" s="83">
        <v>800.01413379930102</v>
      </c>
      <c r="E48" s="90">
        <f t="shared" si="0"/>
        <v>33.333922241637545</v>
      </c>
      <c r="F48" s="97">
        <f t="shared" si="1"/>
        <v>100.00176672491264</v>
      </c>
    </row>
    <row r="49" spans="1:6" x14ac:dyDescent="0.35">
      <c r="A49" s="31" t="s">
        <v>79</v>
      </c>
      <c r="B49" s="31" t="s">
        <v>80</v>
      </c>
      <c r="C49" s="43">
        <v>3224</v>
      </c>
      <c r="D49" s="83">
        <v>619.93499379652599</v>
      </c>
      <c r="E49" s="90">
        <f t="shared" si="0"/>
        <v>25.830624741521916</v>
      </c>
      <c r="F49" s="97">
        <f t="shared" si="1"/>
        <v>77.491874224565748</v>
      </c>
    </row>
    <row r="50" spans="1:6" x14ac:dyDescent="0.35">
      <c r="A50" s="31" t="s">
        <v>272</v>
      </c>
      <c r="B50" s="31" t="s">
        <v>273</v>
      </c>
      <c r="C50" s="43">
        <v>1450</v>
      </c>
      <c r="D50" s="83">
        <v>1367.5052413793103</v>
      </c>
      <c r="E50" s="90">
        <f t="shared" si="0"/>
        <v>56.979385057471262</v>
      </c>
      <c r="F50" s="97">
        <f t="shared" si="1"/>
        <v>170.93815517241379</v>
      </c>
    </row>
    <row r="51" spans="1:6" x14ac:dyDescent="0.35">
      <c r="A51" s="31" t="s">
        <v>83</v>
      </c>
      <c r="B51" s="31" t="s">
        <v>84</v>
      </c>
      <c r="C51" s="43">
        <v>8</v>
      </c>
      <c r="D51" s="83">
        <v>5036</v>
      </c>
      <c r="E51" s="90">
        <f t="shared" si="0"/>
        <v>209.83333333333334</v>
      </c>
      <c r="F51" s="97">
        <f t="shared" si="1"/>
        <v>629.5</v>
      </c>
    </row>
    <row r="52" spans="1:6" x14ac:dyDescent="0.35">
      <c r="A52" s="31" t="s">
        <v>85</v>
      </c>
      <c r="B52" s="31" t="s">
        <v>86</v>
      </c>
      <c r="C52" s="43">
        <v>884</v>
      </c>
      <c r="D52" s="83">
        <v>552.02710407239817</v>
      </c>
      <c r="E52" s="90">
        <f t="shared" si="0"/>
        <v>23.001129336349923</v>
      </c>
      <c r="F52" s="97">
        <f t="shared" si="1"/>
        <v>69.003388009049772</v>
      </c>
    </row>
    <row r="53" spans="1:6" x14ac:dyDescent="0.35">
      <c r="A53" s="31" t="s">
        <v>87</v>
      </c>
      <c r="B53" s="31" t="s">
        <v>88</v>
      </c>
      <c r="C53" s="43">
        <v>1763</v>
      </c>
      <c r="D53" s="83">
        <v>512.82503686897337</v>
      </c>
      <c r="E53" s="90">
        <f t="shared" si="0"/>
        <v>21.367709869540558</v>
      </c>
      <c r="F53" s="97">
        <f t="shared" si="1"/>
        <v>64.103129608621671</v>
      </c>
    </row>
    <row r="54" spans="1:6" x14ac:dyDescent="0.35">
      <c r="A54" s="31" t="s">
        <v>89</v>
      </c>
      <c r="B54" s="31" t="s">
        <v>90</v>
      </c>
      <c r="C54" s="43">
        <v>2451</v>
      </c>
      <c r="D54" s="83">
        <v>826.41962056303555</v>
      </c>
      <c r="E54" s="90">
        <f t="shared" si="0"/>
        <v>34.434150856793146</v>
      </c>
      <c r="F54" s="97">
        <f t="shared" si="1"/>
        <v>103.30245257037944</v>
      </c>
    </row>
    <row r="55" spans="1:6" x14ac:dyDescent="0.35">
      <c r="A55" s="31" t="s">
        <v>81</v>
      </c>
      <c r="B55" s="31" t="s">
        <v>82</v>
      </c>
      <c r="C55" s="43">
        <v>3238</v>
      </c>
      <c r="D55" s="83">
        <v>1120.0475571340335</v>
      </c>
      <c r="E55" s="90">
        <f t="shared" si="0"/>
        <v>46.668648213918061</v>
      </c>
      <c r="F55" s="97">
        <f t="shared" si="1"/>
        <v>140.00594464175418</v>
      </c>
    </row>
    <row r="56" spans="1:6" x14ac:dyDescent="0.35">
      <c r="A56" s="31" t="s">
        <v>91</v>
      </c>
      <c r="B56" s="31" t="s">
        <v>92</v>
      </c>
      <c r="C56" s="43">
        <v>1223</v>
      </c>
      <c r="D56" s="83">
        <v>1640.2755110384301</v>
      </c>
      <c r="E56" s="90">
        <f t="shared" si="0"/>
        <v>68.344812959934586</v>
      </c>
      <c r="F56" s="97">
        <f t="shared" si="1"/>
        <v>205.03443887980376</v>
      </c>
    </row>
    <row r="57" spans="1:6" x14ac:dyDescent="0.35">
      <c r="A57" s="31" t="s">
        <v>123</v>
      </c>
      <c r="B57" s="31" t="s">
        <v>124</v>
      </c>
      <c r="C57" s="43">
        <v>4436</v>
      </c>
      <c r="D57" s="83">
        <v>1262.2005500450855</v>
      </c>
      <c r="E57" s="90">
        <f t="shared" si="0"/>
        <v>52.591689585211896</v>
      </c>
      <c r="F57" s="97">
        <f t="shared" si="1"/>
        <v>157.77506875563569</v>
      </c>
    </row>
    <row r="58" spans="1:6" x14ac:dyDescent="0.35">
      <c r="A58" s="31" t="s">
        <v>93</v>
      </c>
      <c r="B58" s="31" t="s">
        <v>94</v>
      </c>
      <c r="C58" s="43">
        <v>2587</v>
      </c>
      <c r="D58" s="83">
        <v>2309.6465442597605</v>
      </c>
      <c r="E58" s="90">
        <f t="shared" si="0"/>
        <v>96.235272677490016</v>
      </c>
      <c r="F58" s="97">
        <f t="shared" si="1"/>
        <v>288.70581803247006</v>
      </c>
    </row>
    <row r="59" spans="1:6" x14ac:dyDescent="0.35">
      <c r="A59" s="47" t="s">
        <v>266</v>
      </c>
      <c r="B59" s="47"/>
      <c r="C59" s="49">
        <f>SUM(C9:C58)</f>
        <v>188978</v>
      </c>
      <c r="D59" s="64">
        <v>1240</v>
      </c>
      <c r="E59" s="31"/>
      <c r="F59" s="31"/>
    </row>
    <row r="60" spans="1:6" ht="8.25" customHeight="1" x14ac:dyDescent="0.35">
      <c r="C60" s="96"/>
      <c r="D60" s="96"/>
    </row>
    <row r="61" spans="1:6" ht="12" customHeight="1" x14ac:dyDescent="0.35">
      <c r="A61" s="52" t="s">
        <v>248</v>
      </c>
      <c r="B61" s="52" t="s">
        <v>249</v>
      </c>
      <c r="C61" s="87">
        <v>5334</v>
      </c>
      <c r="D61" s="101">
        <v>2576.5940607424068</v>
      </c>
    </row>
    <row r="62" spans="1:6" ht="12" customHeight="1" x14ac:dyDescent="0.35">
      <c r="A62" s="52" t="s">
        <v>250</v>
      </c>
      <c r="B62" s="52" t="s">
        <v>251</v>
      </c>
      <c r="C62" s="87">
        <v>3811</v>
      </c>
      <c r="D62" s="101">
        <v>1963.3353004460769</v>
      </c>
    </row>
    <row r="63" spans="1:6" ht="12" customHeight="1" x14ac:dyDescent="0.35">
      <c r="A63" s="52" t="s">
        <v>252</v>
      </c>
      <c r="B63" s="52" t="s">
        <v>253</v>
      </c>
      <c r="C63" s="87">
        <v>599</v>
      </c>
      <c r="D63" s="101">
        <v>6481.8540901502502</v>
      </c>
    </row>
    <row r="64" spans="1:6" ht="12.75" customHeight="1" x14ac:dyDescent="0.35">
      <c r="A64" s="52" t="s">
        <v>256</v>
      </c>
      <c r="B64" s="52" t="s">
        <v>257</v>
      </c>
      <c r="C64" s="88">
        <v>1265</v>
      </c>
      <c r="D64" s="102">
        <v>2185.9105691699606</v>
      </c>
    </row>
    <row r="68" spans="2:4" x14ac:dyDescent="0.35">
      <c r="D68" t="s">
        <v>261</v>
      </c>
    </row>
    <row r="69" spans="2:4" x14ac:dyDescent="0.35">
      <c r="D69" t="s">
        <v>264</v>
      </c>
    </row>
    <row r="71" spans="2:4" x14ac:dyDescent="0.35">
      <c r="B71" t="s">
        <v>259</v>
      </c>
      <c r="D71" t="s">
        <v>260</v>
      </c>
    </row>
    <row r="72" spans="2:4" x14ac:dyDescent="0.35">
      <c r="B72" t="s">
        <v>262</v>
      </c>
      <c r="D72" t="s">
        <v>263</v>
      </c>
    </row>
  </sheetData>
  <mergeCells count="1">
    <mergeCell ref="A6:D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E92A4-8CD9-432C-B5A3-42F8C5F83C30}">
  <dimension ref="A5:F72"/>
  <sheetViews>
    <sheetView topLeftCell="A25" workbookViewId="0">
      <selection activeCell="F9" sqref="F9"/>
    </sheetView>
  </sheetViews>
  <sheetFormatPr defaultColWidth="9.1796875" defaultRowHeight="14.5" x14ac:dyDescent="0.35"/>
  <cols>
    <col min="1" max="1" width="10.54296875" customWidth="1"/>
    <col min="2" max="2" width="60.7265625" customWidth="1"/>
    <col min="3" max="3" width="12.36328125" customWidth="1"/>
    <col min="4" max="4" width="21" style="89" customWidth="1"/>
    <col min="5" max="5" width="9.36328125" style="89" customWidth="1"/>
    <col min="6" max="6" width="9.1796875" style="89"/>
  </cols>
  <sheetData>
    <row r="5" spans="1:6" ht="5.25" customHeight="1" x14ac:dyDescent="0.35"/>
    <row r="6" spans="1:6" x14ac:dyDescent="0.35">
      <c r="A6" s="104" t="s">
        <v>292</v>
      </c>
      <c r="B6" s="104"/>
      <c r="C6" s="104"/>
      <c r="D6" s="104"/>
    </row>
    <row r="7" spans="1:6" ht="6.75" customHeight="1" x14ac:dyDescent="0.35"/>
    <row r="8" spans="1:6" ht="59.25" customHeight="1" x14ac:dyDescent="0.35">
      <c r="A8" s="39" t="s">
        <v>265</v>
      </c>
      <c r="B8" s="39" t="s">
        <v>5</v>
      </c>
      <c r="C8" s="56" t="s">
        <v>293</v>
      </c>
      <c r="D8" s="56" t="s">
        <v>294</v>
      </c>
      <c r="E8" s="80" t="s">
        <v>286</v>
      </c>
      <c r="F8" s="82" t="s">
        <v>287</v>
      </c>
    </row>
    <row r="9" spans="1:6" x14ac:dyDescent="0.35">
      <c r="A9" s="31" t="s">
        <v>97</v>
      </c>
      <c r="B9" s="31" t="s">
        <v>98</v>
      </c>
      <c r="C9" s="43">
        <v>407</v>
      </c>
      <c r="D9" s="92">
        <v>1780.6623095823095</v>
      </c>
      <c r="E9" s="97">
        <f>D9/24</f>
        <v>74.194262899262895</v>
      </c>
      <c r="F9" s="97">
        <f>E9*3</f>
        <v>222.58278869778869</v>
      </c>
    </row>
    <row r="10" spans="1:6" x14ac:dyDescent="0.35">
      <c r="A10" s="31" t="s">
        <v>270</v>
      </c>
      <c r="B10" s="31" t="s">
        <v>291</v>
      </c>
      <c r="C10" s="43">
        <v>506</v>
      </c>
      <c r="D10" s="92">
        <v>847.33982213438753</v>
      </c>
      <c r="E10" s="97">
        <f t="shared" ref="E10:E58" si="0">D10/24</f>
        <v>35.305825922266145</v>
      </c>
      <c r="F10" s="97">
        <f t="shared" ref="F10:F58" si="1">E10*3</f>
        <v>105.91747776679844</v>
      </c>
    </row>
    <row r="11" spans="1:6" x14ac:dyDescent="0.35">
      <c r="A11" s="31" t="s">
        <v>23</v>
      </c>
      <c r="B11" s="31" t="s">
        <v>24</v>
      </c>
      <c r="C11" s="43">
        <v>2129</v>
      </c>
      <c r="D11" s="92">
        <v>919.92647252231097</v>
      </c>
      <c r="E11" s="97">
        <f t="shared" si="0"/>
        <v>38.330269688429624</v>
      </c>
      <c r="F11" s="97">
        <f t="shared" si="1"/>
        <v>114.99080906528887</v>
      </c>
    </row>
    <row r="12" spans="1:6" x14ac:dyDescent="0.35">
      <c r="A12" s="31" t="s">
        <v>19</v>
      </c>
      <c r="B12" s="31" t="s">
        <v>20</v>
      </c>
      <c r="C12" s="43">
        <v>1805</v>
      </c>
      <c r="D12" s="92">
        <v>1691.0765650969531</v>
      </c>
      <c r="E12" s="97">
        <f t="shared" si="0"/>
        <v>70.461523545706385</v>
      </c>
      <c r="F12" s="97">
        <f t="shared" si="1"/>
        <v>211.38457063711917</v>
      </c>
    </row>
    <row r="13" spans="1:6" x14ac:dyDescent="0.35">
      <c r="A13" s="31" t="s">
        <v>21</v>
      </c>
      <c r="B13" s="31" t="s">
        <v>22</v>
      </c>
      <c r="C13" s="43">
        <v>1697</v>
      </c>
      <c r="D13" s="92">
        <v>1426.2772480848557</v>
      </c>
      <c r="E13" s="97">
        <f t="shared" si="0"/>
        <v>59.42821867020232</v>
      </c>
      <c r="F13" s="97">
        <f t="shared" si="1"/>
        <v>178.28465601060697</v>
      </c>
    </row>
    <row r="14" spans="1:6" x14ac:dyDescent="0.35">
      <c r="A14" s="31" t="s">
        <v>27</v>
      </c>
      <c r="B14" s="31" t="s">
        <v>28</v>
      </c>
      <c r="C14" s="43">
        <v>3156</v>
      </c>
      <c r="D14" s="92">
        <v>1020.8738561470215</v>
      </c>
      <c r="E14" s="97">
        <f t="shared" si="0"/>
        <v>42.536410672792563</v>
      </c>
      <c r="F14" s="97">
        <f t="shared" si="1"/>
        <v>127.6092320183777</v>
      </c>
    </row>
    <row r="15" spans="1:6" x14ac:dyDescent="0.35">
      <c r="A15" s="31" t="s">
        <v>95</v>
      </c>
      <c r="B15" s="31" t="s">
        <v>96</v>
      </c>
      <c r="C15" s="43">
        <v>779</v>
      </c>
      <c r="D15" s="92">
        <v>1694.8811039794609</v>
      </c>
      <c r="E15" s="97">
        <f t="shared" si="0"/>
        <v>70.62004599914421</v>
      </c>
      <c r="F15" s="97">
        <f t="shared" si="1"/>
        <v>211.86013799743262</v>
      </c>
    </row>
    <row r="16" spans="1:6" x14ac:dyDescent="0.35">
      <c r="A16" s="31" t="s">
        <v>99</v>
      </c>
      <c r="B16" s="31" t="s">
        <v>100</v>
      </c>
      <c r="C16" s="43">
        <v>5932</v>
      </c>
      <c r="D16" s="92">
        <v>1594.6767346594738</v>
      </c>
      <c r="E16" s="97">
        <f t="shared" si="0"/>
        <v>66.444863944144743</v>
      </c>
      <c r="F16" s="97">
        <f t="shared" si="1"/>
        <v>199.33459183243423</v>
      </c>
    </row>
    <row r="17" spans="1:6" x14ac:dyDescent="0.35">
      <c r="A17" s="31" t="s">
        <v>101</v>
      </c>
      <c r="B17" s="31" t="s">
        <v>102</v>
      </c>
      <c r="C17" s="43">
        <v>3137</v>
      </c>
      <c r="D17" s="92">
        <v>1675.3949920306025</v>
      </c>
      <c r="E17" s="97">
        <f t="shared" si="0"/>
        <v>69.808124667941769</v>
      </c>
      <c r="F17" s="97">
        <f t="shared" si="1"/>
        <v>209.42437400382531</v>
      </c>
    </row>
    <row r="18" spans="1:6" x14ac:dyDescent="0.35">
      <c r="A18" s="31" t="s">
        <v>268</v>
      </c>
      <c r="B18" s="31" t="s">
        <v>269</v>
      </c>
      <c r="C18" s="43">
        <v>527</v>
      </c>
      <c r="D18" s="92">
        <v>2972.9702656546492</v>
      </c>
      <c r="E18" s="97">
        <f t="shared" si="0"/>
        <v>123.87376106894372</v>
      </c>
      <c r="F18" s="97">
        <f t="shared" si="1"/>
        <v>371.62128320683115</v>
      </c>
    </row>
    <row r="19" spans="1:6" x14ac:dyDescent="0.35">
      <c r="A19" s="31" t="s">
        <v>105</v>
      </c>
      <c r="B19" s="31" t="s">
        <v>106</v>
      </c>
      <c r="C19" s="43">
        <v>1645</v>
      </c>
      <c r="D19" s="92">
        <v>1303.2887294832826</v>
      </c>
      <c r="E19" s="97">
        <f t="shared" si="0"/>
        <v>54.30369706180344</v>
      </c>
      <c r="F19" s="97">
        <f t="shared" si="1"/>
        <v>162.91109118541033</v>
      </c>
    </row>
    <row r="20" spans="1:6" x14ac:dyDescent="0.35">
      <c r="A20" s="31" t="s">
        <v>103</v>
      </c>
      <c r="B20" s="31" t="s">
        <v>104</v>
      </c>
      <c r="C20" s="43">
        <v>2121</v>
      </c>
      <c r="D20" s="92">
        <v>1562.3393776520511</v>
      </c>
      <c r="E20" s="97">
        <f t="shared" si="0"/>
        <v>65.097474068835467</v>
      </c>
      <c r="F20" s="97">
        <f t="shared" si="1"/>
        <v>195.29242220650639</v>
      </c>
    </row>
    <row r="21" spans="1:6" x14ac:dyDescent="0.35">
      <c r="A21" s="31" t="s">
        <v>107</v>
      </c>
      <c r="B21" s="31" t="s">
        <v>108</v>
      </c>
      <c r="C21" s="43">
        <v>642</v>
      </c>
      <c r="D21" s="92">
        <v>1320.2304205607477</v>
      </c>
      <c r="E21" s="97">
        <f t="shared" si="0"/>
        <v>55.009600856697823</v>
      </c>
      <c r="F21" s="97">
        <f t="shared" si="1"/>
        <v>165.02880257009346</v>
      </c>
    </row>
    <row r="22" spans="1:6" x14ac:dyDescent="0.35">
      <c r="A22" s="31" t="s">
        <v>109</v>
      </c>
      <c r="B22" s="31" t="s">
        <v>110</v>
      </c>
      <c r="C22" s="43">
        <v>523</v>
      </c>
      <c r="D22" s="92">
        <v>1464.6321414913957</v>
      </c>
      <c r="E22" s="97">
        <f t="shared" si="0"/>
        <v>61.026339228808155</v>
      </c>
      <c r="F22" s="97">
        <f t="shared" si="1"/>
        <v>183.07901768642446</v>
      </c>
    </row>
    <row r="23" spans="1:6" ht="15" customHeight="1" x14ac:dyDescent="0.35">
      <c r="A23" s="31" t="s">
        <v>31</v>
      </c>
      <c r="B23" s="31" t="s">
        <v>32</v>
      </c>
      <c r="C23" s="43">
        <v>1032</v>
      </c>
      <c r="D23" s="92">
        <v>1855.6076259689924</v>
      </c>
      <c r="E23" s="97">
        <f t="shared" si="0"/>
        <v>77.316984415374677</v>
      </c>
      <c r="F23" s="97">
        <f t="shared" si="1"/>
        <v>231.95095324612402</v>
      </c>
    </row>
    <row r="24" spans="1:6" x14ac:dyDescent="0.35">
      <c r="A24" s="84" t="s">
        <v>33</v>
      </c>
      <c r="B24" s="84" t="s">
        <v>34</v>
      </c>
      <c r="C24" s="85">
        <v>3187</v>
      </c>
      <c r="D24" s="93">
        <v>885.90082208973956</v>
      </c>
      <c r="E24" s="97">
        <f t="shared" si="0"/>
        <v>36.912534253739146</v>
      </c>
      <c r="F24" s="97">
        <f t="shared" si="1"/>
        <v>110.73760276121743</v>
      </c>
    </row>
    <row r="25" spans="1:6" x14ac:dyDescent="0.35">
      <c r="A25" s="84" t="s">
        <v>37</v>
      </c>
      <c r="B25" s="84" t="s">
        <v>38</v>
      </c>
      <c r="C25" s="85">
        <v>6066</v>
      </c>
      <c r="D25" s="93">
        <v>912.20860534124631</v>
      </c>
      <c r="E25" s="97">
        <f t="shared" si="0"/>
        <v>38.008691889218596</v>
      </c>
      <c r="F25" s="97">
        <f t="shared" si="1"/>
        <v>114.02607566765579</v>
      </c>
    </row>
    <row r="26" spans="1:6" x14ac:dyDescent="0.35">
      <c r="A26" s="84" t="s">
        <v>39</v>
      </c>
      <c r="B26" s="84" t="s">
        <v>40</v>
      </c>
      <c r="C26" s="85">
        <v>4317</v>
      </c>
      <c r="D26" s="93">
        <v>1220.492038452629</v>
      </c>
      <c r="E26" s="97">
        <f t="shared" si="0"/>
        <v>50.853834935526208</v>
      </c>
      <c r="F26" s="97">
        <f t="shared" si="1"/>
        <v>152.56150480657863</v>
      </c>
    </row>
    <row r="27" spans="1:6" x14ac:dyDescent="0.35">
      <c r="A27" s="84" t="s">
        <v>41</v>
      </c>
      <c r="B27" s="84" t="s">
        <v>42</v>
      </c>
      <c r="C27" s="85">
        <v>2615</v>
      </c>
      <c r="D27" s="93">
        <v>727.52821414913967</v>
      </c>
      <c r="E27" s="97">
        <f t="shared" si="0"/>
        <v>30.313675589547486</v>
      </c>
      <c r="F27" s="97">
        <f t="shared" si="1"/>
        <v>90.941026768642459</v>
      </c>
    </row>
    <row r="28" spans="1:6" ht="15.75" customHeight="1" x14ac:dyDescent="0.35">
      <c r="A28" s="84" t="s">
        <v>25</v>
      </c>
      <c r="B28" s="84" t="s">
        <v>26</v>
      </c>
      <c r="C28" s="85">
        <v>106</v>
      </c>
      <c r="D28" s="93">
        <v>1674.4115094339622</v>
      </c>
      <c r="E28" s="97">
        <f t="shared" si="0"/>
        <v>69.767146226415093</v>
      </c>
      <c r="F28" s="97">
        <f t="shared" si="1"/>
        <v>209.30143867924528</v>
      </c>
    </row>
    <row r="29" spans="1:6" x14ac:dyDescent="0.35">
      <c r="A29" s="84" t="s">
        <v>47</v>
      </c>
      <c r="B29" s="84" t="s">
        <v>48</v>
      </c>
      <c r="C29" s="85">
        <v>4710</v>
      </c>
      <c r="D29" s="93">
        <v>1378.2060318471338</v>
      </c>
      <c r="E29" s="97">
        <f t="shared" si="0"/>
        <v>57.42525132696391</v>
      </c>
      <c r="F29" s="97">
        <f t="shared" si="1"/>
        <v>172.27575398089172</v>
      </c>
    </row>
    <row r="30" spans="1:6" x14ac:dyDescent="0.35">
      <c r="A30" s="84" t="s">
        <v>49</v>
      </c>
      <c r="B30" s="84" t="s">
        <v>50</v>
      </c>
      <c r="C30" s="85">
        <v>3826</v>
      </c>
      <c r="D30" s="93">
        <v>1036.9024255096706</v>
      </c>
      <c r="E30" s="97">
        <f t="shared" si="0"/>
        <v>43.204267729569608</v>
      </c>
      <c r="F30" s="97">
        <f t="shared" si="1"/>
        <v>129.61280318870882</v>
      </c>
    </row>
    <row r="31" spans="1:6" x14ac:dyDescent="0.35">
      <c r="A31" s="84" t="s">
        <v>51</v>
      </c>
      <c r="B31" s="84" t="s">
        <v>52</v>
      </c>
      <c r="C31" s="85">
        <v>3197</v>
      </c>
      <c r="D31" s="93">
        <v>841.98644666875202</v>
      </c>
      <c r="E31" s="97">
        <f t="shared" si="0"/>
        <v>35.082768611197999</v>
      </c>
      <c r="F31" s="97">
        <f t="shared" si="1"/>
        <v>105.248305833594</v>
      </c>
    </row>
    <row r="32" spans="1:6" x14ac:dyDescent="0.35">
      <c r="A32" s="84" t="s">
        <v>53</v>
      </c>
      <c r="B32" s="84" t="s">
        <v>54</v>
      </c>
      <c r="C32" s="85">
        <v>1975</v>
      </c>
      <c r="D32" s="93">
        <v>1027.9713569620253</v>
      </c>
      <c r="E32" s="97">
        <f t="shared" si="0"/>
        <v>42.832139873417724</v>
      </c>
      <c r="F32" s="97">
        <f t="shared" si="1"/>
        <v>128.49641962025316</v>
      </c>
    </row>
    <row r="33" spans="1:6" x14ac:dyDescent="0.35">
      <c r="A33" s="31" t="s">
        <v>55</v>
      </c>
      <c r="B33" s="31" t="s">
        <v>56</v>
      </c>
      <c r="C33" s="43">
        <v>2410</v>
      </c>
      <c r="D33" s="92">
        <v>2195.3678423236515</v>
      </c>
      <c r="E33" s="97">
        <f t="shared" si="0"/>
        <v>91.473660096818818</v>
      </c>
      <c r="F33" s="97">
        <f t="shared" si="1"/>
        <v>274.42098029045644</v>
      </c>
    </row>
    <row r="34" spans="1:6" x14ac:dyDescent="0.35">
      <c r="A34" s="31" t="s">
        <v>57</v>
      </c>
      <c r="B34" s="31" t="s">
        <v>58</v>
      </c>
      <c r="C34" s="43">
        <v>1369</v>
      </c>
      <c r="D34" s="92">
        <v>883.02905040175312</v>
      </c>
      <c r="E34" s="97">
        <f t="shared" si="0"/>
        <v>36.792877100073049</v>
      </c>
      <c r="F34" s="97">
        <f t="shared" si="1"/>
        <v>110.37863130021915</v>
      </c>
    </row>
    <row r="35" spans="1:6" x14ac:dyDescent="0.35">
      <c r="A35" s="31" t="s">
        <v>111</v>
      </c>
      <c r="B35" s="31" t="s">
        <v>112</v>
      </c>
      <c r="C35" s="43">
        <v>865</v>
      </c>
      <c r="D35" s="92">
        <v>2705.869930635838</v>
      </c>
      <c r="E35" s="97">
        <f t="shared" si="0"/>
        <v>112.74458044315992</v>
      </c>
      <c r="F35" s="97">
        <f t="shared" si="1"/>
        <v>338.23374132947976</v>
      </c>
    </row>
    <row r="36" spans="1:6" x14ac:dyDescent="0.35">
      <c r="A36" s="31" t="s">
        <v>59</v>
      </c>
      <c r="B36" s="31" t="s">
        <v>60</v>
      </c>
      <c r="C36" s="43">
        <v>6140</v>
      </c>
      <c r="D36" s="92">
        <v>1022.025654723127</v>
      </c>
      <c r="E36" s="97">
        <f t="shared" si="0"/>
        <v>42.584402280130291</v>
      </c>
      <c r="F36" s="97">
        <f t="shared" si="1"/>
        <v>127.75320684039087</v>
      </c>
    </row>
    <row r="37" spans="1:6" x14ac:dyDescent="0.35">
      <c r="A37" s="31" t="s">
        <v>61</v>
      </c>
      <c r="B37" s="31" t="s">
        <v>62</v>
      </c>
      <c r="C37" s="43">
        <v>414</v>
      </c>
      <c r="D37" s="92">
        <v>1516.6304106280193</v>
      </c>
      <c r="E37" s="97">
        <f t="shared" si="0"/>
        <v>63.192933776167472</v>
      </c>
      <c r="F37" s="97">
        <f t="shared" si="1"/>
        <v>189.57880132850241</v>
      </c>
    </row>
    <row r="38" spans="1:6" x14ac:dyDescent="0.35">
      <c r="A38" s="31" t="s">
        <v>113</v>
      </c>
      <c r="B38" s="31" t="s">
        <v>114</v>
      </c>
      <c r="C38" s="43">
        <v>402</v>
      </c>
      <c r="D38" s="92">
        <v>2744.725671641791</v>
      </c>
      <c r="E38" s="97">
        <f t="shared" si="0"/>
        <v>114.36356965174129</v>
      </c>
      <c r="F38" s="97">
        <f t="shared" si="1"/>
        <v>343.09070895522387</v>
      </c>
    </row>
    <row r="39" spans="1:6" x14ac:dyDescent="0.35">
      <c r="A39" s="31" t="s">
        <v>115</v>
      </c>
      <c r="B39" s="31" t="s">
        <v>116</v>
      </c>
      <c r="C39" s="43">
        <v>7581</v>
      </c>
      <c r="D39" s="92">
        <v>1981.3504933386096</v>
      </c>
      <c r="E39" s="97">
        <f t="shared" si="0"/>
        <v>82.556270555775399</v>
      </c>
      <c r="F39" s="97">
        <f t="shared" si="1"/>
        <v>247.6688116673262</v>
      </c>
    </row>
    <row r="40" spans="1:6" x14ac:dyDescent="0.35">
      <c r="A40" s="31" t="s">
        <v>117</v>
      </c>
      <c r="B40" s="31" t="s">
        <v>118</v>
      </c>
      <c r="C40" s="43">
        <v>1132</v>
      </c>
      <c r="D40" s="92">
        <v>1938.5255477031801</v>
      </c>
      <c r="E40" s="97">
        <f t="shared" si="0"/>
        <v>80.771897820965833</v>
      </c>
      <c r="F40" s="97">
        <f t="shared" si="1"/>
        <v>242.31569346289751</v>
      </c>
    </row>
    <row r="41" spans="1:6" x14ac:dyDescent="0.35">
      <c r="A41" s="31" t="s">
        <v>63</v>
      </c>
      <c r="B41" s="31" t="s">
        <v>64</v>
      </c>
      <c r="C41" s="43">
        <v>5229</v>
      </c>
      <c r="D41" s="92">
        <v>1249.2997647733791</v>
      </c>
      <c r="E41" s="97">
        <f t="shared" si="0"/>
        <v>52.054156865557466</v>
      </c>
      <c r="F41" s="97">
        <f t="shared" si="1"/>
        <v>156.16247059667239</v>
      </c>
    </row>
    <row r="42" spans="1:6" x14ac:dyDescent="0.35">
      <c r="A42" s="31" t="s">
        <v>119</v>
      </c>
      <c r="B42" s="31" t="s">
        <v>120</v>
      </c>
      <c r="C42" s="43">
        <v>6212</v>
      </c>
      <c r="D42" s="92">
        <v>899.69337250482943</v>
      </c>
      <c r="E42" s="97">
        <f t="shared" si="0"/>
        <v>37.48722385436789</v>
      </c>
      <c r="F42" s="97">
        <f t="shared" si="1"/>
        <v>112.46167156310366</v>
      </c>
    </row>
    <row r="43" spans="1:6" x14ac:dyDescent="0.35">
      <c r="A43" s="31" t="s">
        <v>121</v>
      </c>
      <c r="B43" s="31" t="s">
        <v>122</v>
      </c>
      <c r="C43" s="43">
        <v>1182</v>
      </c>
      <c r="D43" s="92">
        <v>2778.6834517766501</v>
      </c>
      <c r="E43" s="97">
        <f t="shared" si="0"/>
        <v>115.77847715736043</v>
      </c>
      <c r="F43" s="97">
        <f t="shared" si="1"/>
        <v>347.33543147208127</v>
      </c>
    </row>
    <row r="44" spans="1:6" x14ac:dyDescent="0.35">
      <c r="A44" s="31" t="s">
        <v>65</v>
      </c>
      <c r="B44" s="31" t="s">
        <v>66</v>
      </c>
      <c r="C44" s="43">
        <v>3401</v>
      </c>
      <c r="D44" s="92">
        <v>1076.1403410761541</v>
      </c>
      <c r="E44" s="97">
        <f t="shared" si="0"/>
        <v>44.839180878173089</v>
      </c>
      <c r="F44" s="97">
        <f t="shared" si="1"/>
        <v>134.51754263451926</v>
      </c>
    </row>
    <row r="45" spans="1:6" x14ac:dyDescent="0.35">
      <c r="A45" s="31" t="s">
        <v>67</v>
      </c>
      <c r="B45" s="31" t="s">
        <v>68</v>
      </c>
      <c r="C45" s="43">
        <v>4763</v>
      </c>
      <c r="D45" s="92">
        <v>930.41920428301512</v>
      </c>
      <c r="E45" s="97">
        <f t="shared" si="0"/>
        <v>38.767466845125632</v>
      </c>
      <c r="F45" s="97">
        <f t="shared" si="1"/>
        <v>116.3024005353769</v>
      </c>
    </row>
    <row r="46" spans="1:6" x14ac:dyDescent="0.35">
      <c r="A46" s="31" t="s">
        <v>75</v>
      </c>
      <c r="B46" s="31" t="s">
        <v>76</v>
      </c>
      <c r="C46" s="43">
        <v>2400</v>
      </c>
      <c r="D46" s="92">
        <v>493.8176416666667</v>
      </c>
      <c r="E46" s="97">
        <f t="shared" si="0"/>
        <v>20.575735069444445</v>
      </c>
      <c r="F46" s="97">
        <f t="shared" si="1"/>
        <v>61.727205208333331</v>
      </c>
    </row>
    <row r="47" spans="1:6" x14ac:dyDescent="0.35">
      <c r="A47" s="31" t="s">
        <v>69</v>
      </c>
      <c r="B47" s="31" t="s">
        <v>70</v>
      </c>
      <c r="C47" s="43">
        <v>7394</v>
      </c>
      <c r="D47" s="92">
        <v>1121.9203367595346</v>
      </c>
      <c r="E47" s="97">
        <f t="shared" si="0"/>
        <v>46.746680698313945</v>
      </c>
      <c r="F47" s="97">
        <f t="shared" si="1"/>
        <v>140.24004209494183</v>
      </c>
    </row>
    <row r="48" spans="1:6" x14ac:dyDescent="0.35">
      <c r="A48" s="31" t="s">
        <v>77</v>
      </c>
      <c r="B48" s="31" t="s">
        <v>78</v>
      </c>
      <c r="C48" s="43">
        <v>6858</v>
      </c>
      <c r="D48" s="92">
        <v>761.92056138815985</v>
      </c>
      <c r="E48" s="97">
        <f t="shared" si="0"/>
        <v>31.746690057839995</v>
      </c>
      <c r="F48" s="97">
        <f t="shared" si="1"/>
        <v>95.240070173519982</v>
      </c>
    </row>
    <row r="49" spans="1:6" x14ac:dyDescent="0.35">
      <c r="A49" s="31" t="s">
        <v>79</v>
      </c>
      <c r="B49" s="31" t="s">
        <v>80</v>
      </c>
      <c r="C49" s="43">
        <v>2138</v>
      </c>
      <c r="D49" s="92">
        <v>615.44160430308693</v>
      </c>
      <c r="E49" s="97">
        <f t="shared" si="0"/>
        <v>25.643400179295288</v>
      </c>
      <c r="F49" s="97">
        <f t="shared" si="1"/>
        <v>76.930200537885867</v>
      </c>
    </row>
    <row r="50" spans="1:6" x14ac:dyDescent="0.35">
      <c r="A50" s="31" t="s">
        <v>272</v>
      </c>
      <c r="B50" s="31" t="s">
        <v>273</v>
      </c>
      <c r="C50" s="43">
        <v>972</v>
      </c>
      <c r="D50" s="92">
        <v>1345.5583539094653</v>
      </c>
      <c r="E50" s="97">
        <f t="shared" si="0"/>
        <v>56.064931412894389</v>
      </c>
      <c r="F50" s="97">
        <f t="shared" si="1"/>
        <v>168.19479423868316</v>
      </c>
    </row>
    <row r="51" spans="1:6" x14ac:dyDescent="0.35">
      <c r="A51" s="31" t="s">
        <v>83</v>
      </c>
      <c r="B51" s="31" t="s">
        <v>84</v>
      </c>
      <c r="C51" s="43">
        <v>8</v>
      </c>
      <c r="D51" s="92">
        <v>5036</v>
      </c>
      <c r="E51" s="97">
        <f t="shared" si="0"/>
        <v>209.83333333333334</v>
      </c>
      <c r="F51" s="97">
        <f t="shared" si="1"/>
        <v>629.5</v>
      </c>
    </row>
    <row r="52" spans="1:6" x14ac:dyDescent="0.35">
      <c r="A52" s="31" t="s">
        <v>85</v>
      </c>
      <c r="B52" s="31" t="s">
        <v>86</v>
      </c>
      <c r="C52" s="43">
        <v>884</v>
      </c>
      <c r="D52" s="92">
        <v>546.81812217194579</v>
      </c>
      <c r="E52" s="97">
        <f t="shared" si="0"/>
        <v>22.784088423831076</v>
      </c>
      <c r="F52" s="97">
        <f t="shared" si="1"/>
        <v>68.352265271493224</v>
      </c>
    </row>
    <row r="53" spans="1:6" x14ac:dyDescent="0.35">
      <c r="A53" s="31" t="s">
        <v>87</v>
      </c>
      <c r="B53" s="31" t="s">
        <v>88</v>
      </c>
      <c r="C53" s="43">
        <v>1109</v>
      </c>
      <c r="D53" s="92">
        <v>553.06746618575301</v>
      </c>
      <c r="E53" s="97">
        <f t="shared" si="0"/>
        <v>23.04447775773971</v>
      </c>
      <c r="F53" s="97">
        <f t="shared" si="1"/>
        <v>69.133433273219126</v>
      </c>
    </row>
    <row r="54" spans="1:6" x14ac:dyDescent="0.35">
      <c r="A54" s="31" t="s">
        <v>89</v>
      </c>
      <c r="B54" s="31" t="s">
        <v>90</v>
      </c>
      <c r="C54" s="43">
        <v>1624</v>
      </c>
      <c r="D54" s="92">
        <v>847.34682266009861</v>
      </c>
      <c r="E54" s="97">
        <f t="shared" si="0"/>
        <v>35.30611761083744</v>
      </c>
      <c r="F54" s="97">
        <f t="shared" si="1"/>
        <v>105.91835283251231</v>
      </c>
    </row>
    <row r="55" spans="1:6" x14ac:dyDescent="0.35">
      <c r="A55" s="31" t="s">
        <v>81</v>
      </c>
      <c r="B55" s="31" t="s">
        <v>82</v>
      </c>
      <c r="C55" s="43">
        <v>1818</v>
      </c>
      <c r="D55" s="92">
        <v>1268.8913036303632</v>
      </c>
      <c r="E55" s="97">
        <f t="shared" si="0"/>
        <v>52.870470984598462</v>
      </c>
      <c r="F55" s="97">
        <f t="shared" si="1"/>
        <v>158.61141295379539</v>
      </c>
    </row>
    <row r="56" spans="1:6" x14ac:dyDescent="0.35">
      <c r="A56" s="31" t="s">
        <v>91</v>
      </c>
      <c r="B56" s="31" t="s">
        <v>92</v>
      </c>
      <c r="C56" s="43">
        <v>766</v>
      </c>
      <c r="D56" s="92">
        <v>1761.1305744125323</v>
      </c>
      <c r="E56" s="97">
        <f t="shared" si="0"/>
        <v>73.380440600522178</v>
      </c>
      <c r="F56" s="97">
        <f t="shared" si="1"/>
        <v>220.14132180156653</v>
      </c>
    </row>
    <row r="57" spans="1:6" x14ac:dyDescent="0.35">
      <c r="A57" s="31" t="s">
        <v>123</v>
      </c>
      <c r="B57" s="31" t="s">
        <v>124</v>
      </c>
      <c r="C57" s="43">
        <v>2948</v>
      </c>
      <c r="D57" s="92">
        <v>1301.4127408412485</v>
      </c>
      <c r="E57" s="97">
        <f t="shared" si="0"/>
        <v>54.225530868385356</v>
      </c>
      <c r="F57" s="97">
        <f t="shared" si="1"/>
        <v>162.67659260515606</v>
      </c>
    </row>
    <row r="58" spans="1:6" x14ac:dyDescent="0.35">
      <c r="A58" s="31" t="s">
        <v>93</v>
      </c>
      <c r="B58" s="31" t="s">
        <v>94</v>
      </c>
      <c r="C58" s="43">
        <v>1794</v>
      </c>
      <c r="D58" s="92">
        <v>2209.2410089186178</v>
      </c>
      <c r="E58" s="97">
        <f t="shared" si="0"/>
        <v>92.051708704942413</v>
      </c>
      <c r="F58" s="97">
        <f t="shared" si="1"/>
        <v>276.15512611482723</v>
      </c>
    </row>
    <row r="59" spans="1:6" x14ac:dyDescent="0.35">
      <c r="A59" s="77" t="s">
        <v>266</v>
      </c>
      <c r="B59" s="77"/>
      <c r="C59" s="78">
        <f>SUM(C9:C58)</f>
        <v>127850</v>
      </c>
      <c r="D59" s="98">
        <v>1240</v>
      </c>
    </row>
    <row r="60" spans="1:6" ht="12.75" customHeight="1" x14ac:dyDescent="0.35">
      <c r="C60" s="96"/>
      <c r="D60" s="99"/>
    </row>
    <row r="61" spans="1:6" ht="12" customHeight="1" x14ac:dyDescent="0.35">
      <c r="A61" s="52" t="s">
        <v>248</v>
      </c>
      <c r="B61" s="52" t="s">
        <v>249</v>
      </c>
      <c r="C61" s="87">
        <v>3469</v>
      </c>
      <c r="D61" s="94">
        <v>2626.9775468434705</v>
      </c>
    </row>
    <row r="62" spans="1:6" ht="12" customHeight="1" x14ac:dyDescent="0.35">
      <c r="A62" s="52" t="s">
        <v>250</v>
      </c>
      <c r="B62" s="52" t="s">
        <v>251</v>
      </c>
      <c r="C62" s="87">
        <v>2537</v>
      </c>
      <c r="D62" s="94">
        <v>1983.4287386677177</v>
      </c>
    </row>
    <row r="63" spans="1:6" ht="12" customHeight="1" x14ac:dyDescent="0.35">
      <c r="A63" s="52" t="s">
        <v>252</v>
      </c>
      <c r="B63" s="52" t="s">
        <v>253</v>
      </c>
      <c r="C63" s="87">
        <v>405</v>
      </c>
      <c r="D63" s="94">
        <v>6448.4655308641986</v>
      </c>
    </row>
    <row r="64" spans="1:6" ht="12.75" customHeight="1" x14ac:dyDescent="0.35">
      <c r="A64" s="52" t="s">
        <v>256</v>
      </c>
      <c r="B64" s="52" t="s">
        <v>257</v>
      </c>
      <c r="C64" s="88">
        <v>853</v>
      </c>
      <c r="D64" s="95">
        <v>2153.1497420867527</v>
      </c>
    </row>
    <row r="68" spans="2:4" x14ac:dyDescent="0.35">
      <c r="D68" s="89" t="s">
        <v>261</v>
      </c>
    </row>
    <row r="69" spans="2:4" x14ac:dyDescent="0.35">
      <c r="D69" s="89" t="s">
        <v>264</v>
      </c>
    </row>
    <row r="71" spans="2:4" x14ac:dyDescent="0.35">
      <c r="B71" t="s">
        <v>259</v>
      </c>
      <c r="D71" s="89" t="s">
        <v>260</v>
      </c>
    </row>
    <row r="72" spans="2:4" x14ac:dyDescent="0.35">
      <c r="B72" t="s">
        <v>262</v>
      </c>
      <c r="D72" s="89" t="s">
        <v>263</v>
      </c>
    </row>
  </sheetData>
  <mergeCells count="1">
    <mergeCell ref="A6:D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037B1-21C7-49B0-9662-ADDDD70DE26F}">
  <dimension ref="A5:F72"/>
  <sheetViews>
    <sheetView workbookViewId="0">
      <selection activeCell="F9" sqref="F9"/>
    </sheetView>
  </sheetViews>
  <sheetFormatPr defaultColWidth="9.1796875" defaultRowHeight="14.5" x14ac:dyDescent="0.35"/>
  <cols>
    <col min="1" max="1" width="10.54296875" customWidth="1"/>
    <col min="2" max="2" width="60.7265625" customWidth="1"/>
    <col min="3" max="3" width="12.36328125" customWidth="1"/>
    <col min="4" max="4" width="21" style="89" customWidth="1"/>
    <col min="5" max="5" width="9.36328125" style="89" customWidth="1"/>
    <col min="6" max="6" width="12.26953125" style="89" customWidth="1"/>
  </cols>
  <sheetData>
    <row r="5" spans="1:6" ht="5.25" customHeight="1" x14ac:dyDescent="0.35"/>
    <row r="6" spans="1:6" x14ac:dyDescent="0.35">
      <c r="A6" s="104" t="s">
        <v>288</v>
      </c>
      <c r="B6" s="104"/>
      <c r="C6" s="104"/>
      <c r="D6" s="104"/>
    </row>
    <row r="7" spans="1:6" ht="6.75" customHeight="1" x14ac:dyDescent="0.35"/>
    <row r="8" spans="1:6" ht="56.25" customHeight="1" x14ac:dyDescent="0.35">
      <c r="A8" s="39" t="s">
        <v>265</v>
      </c>
      <c r="B8" s="39" t="s">
        <v>5</v>
      </c>
      <c r="C8" s="56" t="s">
        <v>289</v>
      </c>
      <c r="D8" s="56" t="s">
        <v>290</v>
      </c>
      <c r="E8" s="80" t="s">
        <v>286</v>
      </c>
      <c r="F8" s="82" t="s">
        <v>287</v>
      </c>
    </row>
    <row r="9" spans="1:6" x14ac:dyDescent="0.35">
      <c r="A9" s="31" t="s">
        <v>97</v>
      </c>
      <c r="B9" s="31" t="s">
        <v>98</v>
      </c>
      <c r="C9" s="43">
        <v>178</v>
      </c>
      <c r="D9" s="92">
        <v>2181.0154494382018</v>
      </c>
      <c r="E9" s="90">
        <f>D9/24</f>
        <v>90.875643726591747</v>
      </c>
      <c r="F9" s="90">
        <f>E9*3</f>
        <v>272.62693117977523</v>
      </c>
    </row>
    <row r="10" spans="1:6" x14ac:dyDescent="0.35">
      <c r="A10" s="31" t="s">
        <v>270</v>
      </c>
      <c r="B10" s="31" t="s">
        <v>291</v>
      </c>
      <c r="C10" s="43">
        <v>193</v>
      </c>
      <c r="D10" s="92">
        <v>965.81678756476663</v>
      </c>
      <c r="E10" s="90">
        <f t="shared" ref="E10:E58" si="0">D10/24</f>
        <v>40.242366148531943</v>
      </c>
      <c r="F10" s="90">
        <f t="shared" ref="F10:F58" si="1">E10*3</f>
        <v>120.72709844559583</v>
      </c>
    </row>
    <row r="11" spans="1:6" x14ac:dyDescent="0.35">
      <c r="A11" s="31" t="s">
        <v>23</v>
      </c>
      <c r="B11" s="31" t="s">
        <v>24</v>
      </c>
      <c r="C11" s="43">
        <v>1393</v>
      </c>
      <c r="D11" s="92">
        <v>720.63309404163681</v>
      </c>
      <c r="E11" s="90">
        <f t="shared" si="0"/>
        <v>30.026378918401534</v>
      </c>
      <c r="F11" s="90">
        <f t="shared" si="1"/>
        <v>90.079136755204601</v>
      </c>
    </row>
    <row r="12" spans="1:6" x14ac:dyDescent="0.35">
      <c r="A12" s="31" t="s">
        <v>19</v>
      </c>
      <c r="B12" s="31" t="s">
        <v>20</v>
      </c>
      <c r="C12" s="43">
        <v>933</v>
      </c>
      <c r="D12" s="92">
        <v>1688.5810718113612</v>
      </c>
      <c r="E12" s="90">
        <f t="shared" si="0"/>
        <v>70.357544658806717</v>
      </c>
      <c r="F12" s="90">
        <f t="shared" si="1"/>
        <v>211.07263397642015</v>
      </c>
    </row>
    <row r="13" spans="1:6" x14ac:dyDescent="0.35">
      <c r="A13" s="31" t="s">
        <v>21</v>
      </c>
      <c r="B13" s="31" t="s">
        <v>22</v>
      </c>
      <c r="C13" s="43">
        <v>932</v>
      </c>
      <c r="D13" s="92">
        <v>1442.3124678111587</v>
      </c>
      <c r="E13" s="90">
        <f t="shared" si="0"/>
        <v>60.096352825464948</v>
      </c>
      <c r="F13" s="90">
        <f t="shared" si="1"/>
        <v>180.28905847639484</v>
      </c>
    </row>
    <row r="14" spans="1:6" x14ac:dyDescent="0.35">
      <c r="A14" s="31" t="s">
        <v>27</v>
      </c>
      <c r="B14" s="31" t="s">
        <v>28</v>
      </c>
      <c r="C14" s="43">
        <v>1610</v>
      </c>
      <c r="D14" s="92">
        <v>1011.5678695652175</v>
      </c>
      <c r="E14" s="90">
        <f t="shared" si="0"/>
        <v>42.148661231884063</v>
      </c>
      <c r="F14" s="90">
        <f t="shared" si="1"/>
        <v>126.44598369565219</v>
      </c>
    </row>
    <row r="15" spans="1:6" x14ac:dyDescent="0.35">
      <c r="A15" s="31" t="s">
        <v>95</v>
      </c>
      <c r="B15" s="31" t="s">
        <v>96</v>
      </c>
      <c r="C15" s="43">
        <v>409</v>
      </c>
      <c r="D15" s="92">
        <v>1567.6635696821515</v>
      </c>
      <c r="E15" s="90">
        <f t="shared" si="0"/>
        <v>65.319315403422976</v>
      </c>
      <c r="F15" s="90">
        <f t="shared" si="1"/>
        <v>195.95794621026891</v>
      </c>
    </row>
    <row r="16" spans="1:6" x14ac:dyDescent="0.35">
      <c r="A16" s="31" t="s">
        <v>99</v>
      </c>
      <c r="B16" s="31" t="s">
        <v>100</v>
      </c>
      <c r="C16" s="43">
        <v>3079</v>
      </c>
      <c r="D16" s="92">
        <v>1523.2178694381294</v>
      </c>
      <c r="E16" s="90">
        <f t="shared" si="0"/>
        <v>63.467411226588723</v>
      </c>
      <c r="F16" s="90">
        <f t="shared" si="1"/>
        <v>190.40223367976617</v>
      </c>
    </row>
    <row r="17" spans="1:6" x14ac:dyDescent="0.35">
      <c r="A17" s="31" t="s">
        <v>101</v>
      </c>
      <c r="B17" s="31" t="s">
        <v>102</v>
      </c>
      <c r="C17" s="43">
        <v>1569</v>
      </c>
      <c r="D17" s="92">
        <v>1628.7661249203313</v>
      </c>
      <c r="E17" s="90">
        <f t="shared" si="0"/>
        <v>67.86525520501381</v>
      </c>
      <c r="F17" s="90">
        <f t="shared" si="1"/>
        <v>203.59576561504144</v>
      </c>
    </row>
    <row r="18" spans="1:6" x14ac:dyDescent="0.35">
      <c r="A18" s="31" t="s">
        <v>268</v>
      </c>
      <c r="B18" s="31" t="s">
        <v>269</v>
      </c>
      <c r="C18" s="43">
        <v>303</v>
      </c>
      <c r="D18" s="92">
        <v>1568</v>
      </c>
      <c r="E18" s="90">
        <f t="shared" si="0"/>
        <v>65.333333333333329</v>
      </c>
      <c r="F18" s="90">
        <f t="shared" si="1"/>
        <v>196</v>
      </c>
    </row>
    <row r="19" spans="1:6" x14ac:dyDescent="0.35">
      <c r="A19" s="31" t="s">
        <v>105</v>
      </c>
      <c r="B19" s="31" t="s">
        <v>106</v>
      </c>
      <c r="C19" s="43">
        <v>742</v>
      </c>
      <c r="D19" s="92">
        <v>1447.9388679245283</v>
      </c>
      <c r="E19" s="90">
        <f t="shared" si="0"/>
        <v>60.330786163522014</v>
      </c>
      <c r="F19" s="90">
        <f t="shared" si="1"/>
        <v>180.99235849056603</v>
      </c>
    </row>
    <row r="20" spans="1:6" x14ac:dyDescent="0.35">
      <c r="A20" s="31" t="s">
        <v>103</v>
      </c>
      <c r="B20" s="31" t="s">
        <v>104</v>
      </c>
      <c r="C20" s="43">
        <v>1057</v>
      </c>
      <c r="D20" s="92">
        <v>1563.4450804162723</v>
      </c>
      <c r="E20" s="90">
        <f t="shared" si="0"/>
        <v>65.143545017344678</v>
      </c>
      <c r="F20" s="90">
        <f t="shared" si="1"/>
        <v>195.43063505203403</v>
      </c>
    </row>
    <row r="21" spans="1:6" x14ac:dyDescent="0.35">
      <c r="A21" s="31" t="s">
        <v>107</v>
      </c>
      <c r="B21" s="31" t="s">
        <v>108</v>
      </c>
      <c r="C21" s="43">
        <v>314</v>
      </c>
      <c r="D21" s="92">
        <v>1174.6270700636944</v>
      </c>
      <c r="E21" s="90">
        <f t="shared" si="0"/>
        <v>48.942794585987265</v>
      </c>
      <c r="F21" s="90">
        <f t="shared" si="1"/>
        <v>146.8283837579618</v>
      </c>
    </row>
    <row r="22" spans="1:6" x14ac:dyDescent="0.35">
      <c r="A22" s="31" t="s">
        <v>109</v>
      </c>
      <c r="B22" s="31" t="s">
        <v>110</v>
      </c>
      <c r="C22" s="43">
        <v>260</v>
      </c>
      <c r="D22" s="92">
        <v>1400.5878076923075</v>
      </c>
      <c r="E22" s="90">
        <f t="shared" si="0"/>
        <v>58.357825320512809</v>
      </c>
      <c r="F22" s="90">
        <f t="shared" si="1"/>
        <v>175.07347596153843</v>
      </c>
    </row>
    <row r="23" spans="1:6" ht="15" customHeight="1" x14ac:dyDescent="0.35">
      <c r="A23" s="31" t="s">
        <v>31</v>
      </c>
      <c r="B23" s="31" t="s">
        <v>32</v>
      </c>
      <c r="C23" s="43">
        <v>541</v>
      </c>
      <c r="D23" s="92">
        <v>1892.9812014787431</v>
      </c>
      <c r="E23" s="90">
        <f t="shared" si="0"/>
        <v>78.874216728280956</v>
      </c>
      <c r="F23" s="90">
        <f t="shared" si="1"/>
        <v>236.62265018484288</v>
      </c>
    </row>
    <row r="24" spans="1:6" x14ac:dyDescent="0.35">
      <c r="A24" s="84" t="s">
        <v>33</v>
      </c>
      <c r="B24" s="84" t="s">
        <v>34</v>
      </c>
      <c r="C24" s="85">
        <v>1646</v>
      </c>
      <c r="D24" s="93">
        <v>870.70449574726615</v>
      </c>
      <c r="E24" s="90">
        <f t="shared" si="0"/>
        <v>36.279353989469421</v>
      </c>
      <c r="F24" s="90">
        <f t="shared" si="1"/>
        <v>108.83806196840825</v>
      </c>
    </row>
    <row r="25" spans="1:6" x14ac:dyDescent="0.35">
      <c r="A25" s="84" t="s">
        <v>37</v>
      </c>
      <c r="B25" s="84" t="s">
        <v>38</v>
      </c>
      <c r="C25" s="85">
        <v>2990</v>
      </c>
      <c r="D25" s="93">
        <v>940.22487959866226</v>
      </c>
      <c r="E25" s="90">
        <f t="shared" si="0"/>
        <v>39.176036649944258</v>
      </c>
      <c r="F25" s="90">
        <f t="shared" si="1"/>
        <v>117.52810994983278</v>
      </c>
    </row>
    <row r="26" spans="1:6" x14ac:dyDescent="0.35">
      <c r="A26" s="84" t="s">
        <v>39</v>
      </c>
      <c r="B26" s="84" t="s">
        <v>40</v>
      </c>
      <c r="C26" s="85">
        <v>2089</v>
      </c>
      <c r="D26" s="93">
        <v>1278.0567687888943</v>
      </c>
      <c r="E26" s="90">
        <f t="shared" si="0"/>
        <v>53.252365366203925</v>
      </c>
      <c r="F26" s="90">
        <f t="shared" si="1"/>
        <v>159.75709609861178</v>
      </c>
    </row>
    <row r="27" spans="1:6" x14ac:dyDescent="0.35">
      <c r="A27" s="84" t="s">
        <v>41</v>
      </c>
      <c r="B27" s="84" t="s">
        <v>42</v>
      </c>
      <c r="C27" s="85">
        <v>1287</v>
      </c>
      <c r="D27" s="93">
        <v>744.66253302253301</v>
      </c>
      <c r="E27" s="90">
        <f t="shared" si="0"/>
        <v>31.027605542605542</v>
      </c>
      <c r="F27" s="90">
        <f t="shared" si="1"/>
        <v>93.082816627816626</v>
      </c>
    </row>
    <row r="28" spans="1:6" ht="15.75" customHeight="1" x14ac:dyDescent="0.35">
      <c r="A28" s="84" t="s">
        <v>25</v>
      </c>
      <c r="B28" s="84" t="s">
        <v>26</v>
      </c>
      <c r="C28" s="85">
        <v>32</v>
      </c>
      <c r="D28" s="93">
        <v>2084.0024999999996</v>
      </c>
      <c r="E28" s="90">
        <f t="shared" si="0"/>
        <v>86.833437499999988</v>
      </c>
      <c r="F28" s="90">
        <f t="shared" si="1"/>
        <v>260.50031249999995</v>
      </c>
    </row>
    <row r="29" spans="1:6" x14ac:dyDescent="0.35">
      <c r="A29" s="84" t="s">
        <v>47</v>
      </c>
      <c r="B29" s="84" t="s">
        <v>48</v>
      </c>
      <c r="C29" s="85">
        <v>2560</v>
      </c>
      <c r="D29" s="93">
        <v>1186.4123593749998</v>
      </c>
      <c r="E29" s="90">
        <f t="shared" si="0"/>
        <v>49.433848307291662</v>
      </c>
      <c r="F29" s="90">
        <f t="shared" si="1"/>
        <v>148.30154492187498</v>
      </c>
    </row>
    <row r="30" spans="1:6" x14ac:dyDescent="0.35">
      <c r="A30" s="84" t="s">
        <v>49</v>
      </c>
      <c r="B30" s="84" t="s">
        <v>50</v>
      </c>
      <c r="C30" s="85">
        <v>2042</v>
      </c>
      <c r="D30" s="93">
        <v>1031.2264201762978</v>
      </c>
      <c r="E30" s="90">
        <f t="shared" si="0"/>
        <v>42.967767507345741</v>
      </c>
      <c r="F30" s="90">
        <f t="shared" si="1"/>
        <v>128.90330252203722</v>
      </c>
    </row>
    <row r="31" spans="1:6" x14ac:dyDescent="0.35">
      <c r="A31" s="84" t="s">
        <v>51</v>
      </c>
      <c r="B31" s="84" t="s">
        <v>52</v>
      </c>
      <c r="C31" s="85">
        <v>1711</v>
      </c>
      <c r="D31" s="93">
        <v>949.39544710695509</v>
      </c>
      <c r="E31" s="90">
        <f t="shared" si="0"/>
        <v>39.55814362945646</v>
      </c>
      <c r="F31" s="90">
        <f t="shared" si="1"/>
        <v>118.67443088836939</v>
      </c>
    </row>
    <row r="32" spans="1:6" x14ac:dyDescent="0.35">
      <c r="A32" s="84" t="s">
        <v>53</v>
      </c>
      <c r="B32" s="84" t="s">
        <v>54</v>
      </c>
      <c r="C32" s="85">
        <v>1007</v>
      </c>
      <c r="D32" s="93">
        <v>990.28514399205562</v>
      </c>
      <c r="E32" s="90">
        <f t="shared" si="0"/>
        <v>41.261880999668982</v>
      </c>
      <c r="F32" s="90">
        <f t="shared" si="1"/>
        <v>123.78564299900694</v>
      </c>
    </row>
    <row r="33" spans="1:6" x14ac:dyDescent="0.35">
      <c r="A33" s="31" t="s">
        <v>55</v>
      </c>
      <c r="B33" s="31" t="s">
        <v>56</v>
      </c>
      <c r="C33" s="43">
        <v>1210</v>
      </c>
      <c r="D33" s="92">
        <v>2190.7513305785124</v>
      </c>
      <c r="E33" s="90">
        <f t="shared" si="0"/>
        <v>91.281305440771348</v>
      </c>
      <c r="F33" s="90">
        <f t="shared" si="1"/>
        <v>273.84391632231404</v>
      </c>
    </row>
    <row r="34" spans="1:6" x14ac:dyDescent="0.35">
      <c r="A34" s="31" t="s">
        <v>57</v>
      </c>
      <c r="B34" s="31" t="s">
        <v>58</v>
      </c>
      <c r="C34" s="43">
        <v>726</v>
      </c>
      <c r="D34" s="92">
        <v>858.94929752066128</v>
      </c>
      <c r="E34" s="90">
        <f t="shared" si="0"/>
        <v>35.789554063360889</v>
      </c>
      <c r="F34" s="90">
        <f t="shared" si="1"/>
        <v>107.36866219008266</v>
      </c>
    </row>
    <row r="35" spans="1:6" x14ac:dyDescent="0.35">
      <c r="A35" s="31" t="s">
        <v>111</v>
      </c>
      <c r="B35" s="31" t="s">
        <v>112</v>
      </c>
      <c r="C35" s="43">
        <v>328</v>
      </c>
      <c r="D35" s="92">
        <v>3238.5868292682935</v>
      </c>
      <c r="E35" s="90">
        <f t="shared" si="0"/>
        <v>134.94111788617889</v>
      </c>
      <c r="F35" s="90">
        <f t="shared" si="1"/>
        <v>404.82335365853669</v>
      </c>
    </row>
    <row r="36" spans="1:6" x14ac:dyDescent="0.35">
      <c r="A36" s="31" t="s">
        <v>59</v>
      </c>
      <c r="B36" s="31" t="s">
        <v>60</v>
      </c>
      <c r="C36" s="43">
        <v>2975</v>
      </c>
      <c r="D36" s="92">
        <v>1110.6554823529411</v>
      </c>
      <c r="E36" s="90">
        <f t="shared" si="0"/>
        <v>46.277311764705878</v>
      </c>
      <c r="F36" s="90">
        <f t="shared" si="1"/>
        <v>138.83193529411764</v>
      </c>
    </row>
    <row r="37" spans="1:6" x14ac:dyDescent="0.35">
      <c r="A37" s="31" t="s">
        <v>61</v>
      </c>
      <c r="B37" s="31" t="s">
        <v>62</v>
      </c>
      <c r="C37" s="43">
        <v>224</v>
      </c>
      <c r="D37" s="92">
        <v>1451.3420089285714</v>
      </c>
      <c r="E37" s="90">
        <f t="shared" si="0"/>
        <v>60.472583705357145</v>
      </c>
      <c r="F37" s="90">
        <f t="shared" si="1"/>
        <v>181.41775111607143</v>
      </c>
    </row>
    <row r="38" spans="1:6" x14ac:dyDescent="0.35">
      <c r="A38" s="31" t="s">
        <v>113</v>
      </c>
      <c r="B38" s="31" t="s">
        <v>114</v>
      </c>
      <c r="C38" s="43">
        <v>216</v>
      </c>
      <c r="D38" s="92">
        <v>2597.5190740740736</v>
      </c>
      <c r="E38" s="90">
        <f t="shared" si="0"/>
        <v>108.22996141975307</v>
      </c>
      <c r="F38" s="90">
        <f t="shared" si="1"/>
        <v>324.6898842592592</v>
      </c>
    </row>
    <row r="39" spans="1:6" x14ac:dyDescent="0.35">
      <c r="A39" s="31" t="s">
        <v>115</v>
      </c>
      <c r="B39" s="31" t="s">
        <v>116</v>
      </c>
      <c r="C39" s="43">
        <v>3980</v>
      </c>
      <c r="D39" s="92">
        <v>1964.3537386934672</v>
      </c>
      <c r="E39" s="90">
        <f t="shared" si="0"/>
        <v>81.848072445561129</v>
      </c>
      <c r="F39" s="90">
        <f t="shared" si="1"/>
        <v>245.5442173366834</v>
      </c>
    </row>
    <row r="40" spans="1:6" x14ac:dyDescent="0.35">
      <c r="A40" s="31" t="s">
        <v>117</v>
      </c>
      <c r="B40" s="31" t="s">
        <v>118</v>
      </c>
      <c r="C40" s="43">
        <v>534</v>
      </c>
      <c r="D40" s="92">
        <v>2088.1622659176032</v>
      </c>
      <c r="E40" s="90">
        <f t="shared" si="0"/>
        <v>87.00676107990013</v>
      </c>
      <c r="F40" s="90">
        <f t="shared" si="1"/>
        <v>261.0202832397004</v>
      </c>
    </row>
    <row r="41" spans="1:6" x14ac:dyDescent="0.35">
      <c r="A41" s="31" t="s">
        <v>63</v>
      </c>
      <c r="B41" s="31" t="s">
        <v>64</v>
      </c>
      <c r="C41" s="43">
        <v>2668</v>
      </c>
      <c r="D41" s="92">
        <v>1215.1294790104948</v>
      </c>
      <c r="E41" s="90">
        <f t="shared" si="0"/>
        <v>50.630394958770616</v>
      </c>
      <c r="F41" s="90">
        <f t="shared" si="1"/>
        <v>151.89118487631185</v>
      </c>
    </row>
    <row r="42" spans="1:6" x14ac:dyDescent="0.35">
      <c r="A42" s="31" t="s">
        <v>119</v>
      </c>
      <c r="B42" s="31" t="s">
        <v>120</v>
      </c>
      <c r="C42" s="43">
        <v>3070</v>
      </c>
      <c r="D42" s="92">
        <v>921.49639087947878</v>
      </c>
      <c r="E42" s="90">
        <f t="shared" si="0"/>
        <v>38.395682953311614</v>
      </c>
      <c r="F42" s="90">
        <f t="shared" si="1"/>
        <v>115.18704885993483</v>
      </c>
    </row>
    <row r="43" spans="1:6" x14ac:dyDescent="0.35">
      <c r="A43" s="31" t="s">
        <v>121</v>
      </c>
      <c r="B43" s="31" t="s">
        <v>122</v>
      </c>
      <c r="C43" s="43">
        <v>559</v>
      </c>
      <c r="D43" s="92">
        <v>3163.3331663685153</v>
      </c>
      <c r="E43" s="90">
        <f t="shared" si="0"/>
        <v>131.80554859868815</v>
      </c>
      <c r="F43" s="90">
        <f t="shared" si="1"/>
        <v>395.41664579606447</v>
      </c>
    </row>
    <row r="44" spans="1:6" x14ac:dyDescent="0.35">
      <c r="A44" s="31" t="s">
        <v>65</v>
      </c>
      <c r="B44" s="31" t="s">
        <v>66</v>
      </c>
      <c r="C44" s="43">
        <v>2234</v>
      </c>
      <c r="D44" s="92">
        <v>827.84851835273059</v>
      </c>
      <c r="E44" s="90">
        <f t="shared" si="0"/>
        <v>34.493688264697106</v>
      </c>
      <c r="F44" s="90">
        <f t="shared" si="1"/>
        <v>103.48106479409131</v>
      </c>
    </row>
    <row r="45" spans="1:6" x14ac:dyDescent="0.35">
      <c r="A45" s="31" t="s">
        <v>67</v>
      </c>
      <c r="B45" s="31" t="s">
        <v>68</v>
      </c>
      <c r="C45" s="43">
        <v>2557</v>
      </c>
      <c r="D45" s="92">
        <v>894.04705123191241</v>
      </c>
      <c r="E45" s="90">
        <f t="shared" si="0"/>
        <v>37.251960467996348</v>
      </c>
      <c r="F45" s="90">
        <f t="shared" si="1"/>
        <v>111.75588140398904</v>
      </c>
    </row>
    <row r="46" spans="1:6" x14ac:dyDescent="0.35">
      <c r="A46" s="31" t="s">
        <v>75</v>
      </c>
      <c r="B46" s="31" t="s">
        <v>76</v>
      </c>
      <c r="C46" s="43">
        <v>1243</v>
      </c>
      <c r="D46" s="92">
        <v>498.07361222847948</v>
      </c>
      <c r="E46" s="90">
        <f t="shared" si="0"/>
        <v>20.753067176186644</v>
      </c>
      <c r="F46" s="90">
        <f t="shared" si="1"/>
        <v>62.259201528559927</v>
      </c>
    </row>
    <row r="47" spans="1:6" x14ac:dyDescent="0.35">
      <c r="A47" s="31" t="s">
        <v>69</v>
      </c>
      <c r="B47" s="31" t="s">
        <v>70</v>
      </c>
      <c r="C47" s="43">
        <v>3754</v>
      </c>
      <c r="D47" s="92">
        <v>1161.8794139584445</v>
      </c>
      <c r="E47" s="90">
        <f t="shared" si="0"/>
        <v>48.411642248268521</v>
      </c>
      <c r="F47" s="90">
        <f t="shared" si="1"/>
        <v>145.23492674480556</v>
      </c>
    </row>
    <row r="48" spans="1:6" x14ac:dyDescent="0.35">
      <c r="A48" s="31" t="s">
        <v>77</v>
      </c>
      <c r="B48" s="31" t="s">
        <v>78</v>
      </c>
      <c r="C48" s="43">
        <v>3634</v>
      </c>
      <c r="D48" s="92">
        <v>721.35876444689052</v>
      </c>
      <c r="E48" s="90">
        <f t="shared" si="0"/>
        <v>30.056615185287104</v>
      </c>
      <c r="F48" s="90">
        <f t="shared" si="1"/>
        <v>90.169845555861315</v>
      </c>
    </row>
    <row r="49" spans="1:6" x14ac:dyDescent="0.35">
      <c r="A49" s="31" t="s">
        <v>79</v>
      </c>
      <c r="B49" s="31" t="s">
        <v>80</v>
      </c>
      <c r="C49" s="43">
        <v>1062</v>
      </c>
      <c r="D49" s="92">
        <v>607.42702448210923</v>
      </c>
      <c r="E49" s="90">
        <f t="shared" si="0"/>
        <v>25.309459353421218</v>
      </c>
      <c r="F49" s="90">
        <f t="shared" si="1"/>
        <v>75.928378060263654</v>
      </c>
    </row>
    <row r="50" spans="1:6" x14ac:dyDescent="0.35">
      <c r="A50" s="31" t="s">
        <v>272</v>
      </c>
      <c r="B50" s="31" t="s">
        <v>273</v>
      </c>
      <c r="C50" s="43">
        <v>489</v>
      </c>
      <c r="D50" s="92">
        <v>1312.062617586912</v>
      </c>
      <c r="E50" s="90">
        <f t="shared" si="0"/>
        <v>54.669275732788002</v>
      </c>
      <c r="F50" s="90">
        <f t="shared" si="1"/>
        <v>164.007827198364</v>
      </c>
    </row>
    <row r="51" spans="1:6" x14ac:dyDescent="0.35">
      <c r="A51" s="31" t="s">
        <v>83</v>
      </c>
      <c r="B51" s="31" t="s">
        <v>84</v>
      </c>
      <c r="C51" s="43">
        <v>8</v>
      </c>
      <c r="D51" s="92">
        <v>5036</v>
      </c>
      <c r="E51" s="90">
        <f t="shared" si="0"/>
        <v>209.83333333333334</v>
      </c>
      <c r="F51" s="90">
        <f t="shared" si="1"/>
        <v>629.5</v>
      </c>
    </row>
    <row r="52" spans="1:6" x14ac:dyDescent="0.35">
      <c r="A52" s="31" t="s">
        <v>85</v>
      </c>
      <c r="B52" s="31" t="s">
        <v>86</v>
      </c>
      <c r="C52" s="43">
        <v>423</v>
      </c>
      <c r="D52" s="92">
        <v>594.98229314420803</v>
      </c>
      <c r="E52" s="90">
        <f t="shared" si="0"/>
        <v>24.790928881008668</v>
      </c>
      <c r="F52" s="90">
        <f t="shared" si="1"/>
        <v>74.372786643026004</v>
      </c>
    </row>
    <row r="53" spans="1:6" x14ac:dyDescent="0.35">
      <c r="A53" s="31" t="s">
        <v>87</v>
      </c>
      <c r="B53" s="31" t="s">
        <v>88</v>
      </c>
      <c r="C53" s="43">
        <v>530</v>
      </c>
      <c r="D53" s="92">
        <v>598.98167924528309</v>
      </c>
      <c r="E53" s="90">
        <f t="shared" si="0"/>
        <v>24.957569968553461</v>
      </c>
      <c r="F53" s="90">
        <f t="shared" si="1"/>
        <v>74.872709905660386</v>
      </c>
    </row>
    <row r="54" spans="1:6" x14ac:dyDescent="0.35">
      <c r="A54" s="31" t="s">
        <v>89</v>
      </c>
      <c r="B54" s="31" t="s">
        <v>90</v>
      </c>
      <c r="C54" s="43">
        <v>807</v>
      </c>
      <c r="D54" s="92">
        <v>857.24732342007451</v>
      </c>
      <c r="E54" s="90">
        <f t="shared" si="0"/>
        <v>35.718638475836435</v>
      </c>
      <c r="F54" s="90">
        <f t="shared" si="1"/>
        <v>107.15591542750931</v>
      </c>
    </row>
    <row r="55" spans="1:6" x14ac:dyDescent="0.35">
      <c r="A55" s="31" t="s">
        <v>81</v>
      </c>
      <c r="B55" s="31" t="s">
        <v>82</v>
      </c>
      <c r="C55" s="43">
        <v>848</v>
      </c>
      <c r="D55" s="92">
        <v>1304.3108726415096</v>
      </c>
      <c r="E55" s="90">
        <f t="shared" si="0"/>
        <v>54.346286360062898</v>
      </c>
      <c r="F55" s="90">
        <f t="shared" si="1"/>
        <v>163.0388590801887</v>
      </c>
    </row>
    <row r="56" spans="1:6" x14ac:dyDescent="0.35">
      <c r="A56" s="31" t="s">
        <v>91</v>
      </c>
      <c r="B56" s="31" t="s">
        <v>92</v>
      </c>
      <c r="C56" s="43">
        <v>405</v>
      </c>
      <c r="D56" s="92">
        <v>1684.9864938271603</v>
      </c>
      <c r="E56" s="90">
        <f t="shared" si="0"/>
        <v>70.207770576131679</v>
      </c>
      <c r="F56" s="90">
        <f t="shared" si="1"/>
        <v>210.62331172839504</v>
      </c>
    </row>
    <row r="57" spans="1:6" x14ac:dyDescent="0.35">
      <c r="A57" s="31" t="s">
        <v>123</v>
      </c>
      <c r="B57" s="31" t="s">
        <v>124</v>
      </c>
      <c r="C57" s="43">
        <v>1405</v>
      </c>
      <c r="D57" s="92">
        <v>1392.8146263345195</v>
      </c>
      <c r="E57" s="90">
        <f t="shared" si="0"/>
        <v>58.033942763938313</v>
      </c>
      <c r="F57" s="90">
        <f t="shared" si="1"/>
        <v>174.10182829181494</v>
      </c>
    </row>
    <row r="58" spans="1:6" x14ac:dyDescent="0.35">
      <c r="A58" s="31" t="s">
        <v>93</v>
      </c>
      <c r="B58" s="31" t="s">
        <v>94</v>
      </c>
      <c r="C58" s="43">
        <v>892</v>
      </c>
      <c r="D58" s="92">
        <v>2359.4633520179377</v>
      </c>
      <c r="E58" s="90">
        <f t="shared" si="0"/>
        <v>98.31097300074741</v>
      </c>
      <c r="F58" s="90">
        <f t="shared" si="1"/>
        <v>294.93291900224222</v>
      </c>
    </row>
    <row r="59" spans="1:6" x14ac:dyDescent="0.35">
      <c r="A59" s="47" t="s">
        <v>266</v>
      </c>
      <c r="B59" s="47"/>
      <c r="C59" s="49">
        <f>SUM(C9:C58)</f>
        <v>65658</v>
      </c>
      <c r="D59" s="41">
        <v>1229</v>
      </c>
      <c r="E59" s="91"/>
      <c r="F59" s="91"/>
    </row>
    <row r="60" spans="1:6" ht="12.75" customHeight="1" x14ac:dyDescent="0.35">
      <c r="A60" s="31"/>
      <c r="B60" s="31"/>
      <c r="C60" s="83"/>
      <c r="D60" s="92"/>
      <c r="E60" s="91"/>
      <c r="F60" s="91"/>
    </row>
    <row r="61" spans="1:6" ht="12" customHeight="1" x14ac:dyDescent="0.35">
      <c r="A61" s="86" t="s">
        <v>248</v>
      </c>
      <c r="B61" s="86" t="s">
        <v>249</v>
      </c>
      <c r="C61" s="87">
        <v>1676</v>
      </c>
      <c r="D61" s="94">
        <v>2661.8710859188541</v>
      </c>
      <c r="E61" s="91"/>
      <c r="F61" s="91"/>
    </row>
    <row r="62" spans="1:6" ht="12" customHeight="1" x14ac:dyDescent="0.35">
      <c r="A62" s="86" t="s">
        <v>250</v>
      </c>
      <c r="B62" s="86" t="s">
        <v>251</v>
      </c>
      <c r="C62" s="87">
        <v>1298</v>
      </c>
      <c r="D62" s="94">
        <v>1933.6549075500768</v>
      </c>
      <c r="E62" s="91"/>
      <c r="F62" s="91"/>
    </row>
    <row r="63" spans="1:6" ht="12" customHeight="1" x14ac:dyDescent="0.35">
      <c r="A63" s="86" t="s">
        <v>252</v>
      </c>
      <c r="B63" s="86" t="s">
        <v>253</v>
      </c>
      <c r="C63" s="87">
        <v>199</v>
      </c>
      <c r="D63" s="94">
        <v>6533.9363316582921</v>
      </c>
      <c r="E63" s="91"/>
      <c r="F63" s="91"/>
    </row>
    <row r="64" spans="1:6" ht="12.75" customHeight="1" x14ac:dyDescent="0.35">
      <c r="A64" s="86" t="s">
        <v>256</v>
      </c>
      <c r="B64" s="86" t="s">
        <v>257</v>
      </c>
      <c r="C64" s="88">
        <v>426</v>
      </c>
      <c r="D64" s="95">
        <v>2151.2938967136151</v>
      </c>
      <c r="E64" s="91"/>
      <c r="F64" s="91"/>
    </row>
    <row r="68" spans="2:4" x14ac:dyDescent="0.35">
      <c r="D68" s="89" t="s">
        <v>261</v>
      </c>
    </row>
    <row r="69" spans="2:4" x14ac:dyDescent="0.35">
      <c r="D69" s="89" t="s">
        <v>264</v>
      </c>
    </row>
    <row r="71" spans="2:4" x14ac:dyDescent="0.35">
      <c r="B71" t="s">
        <v>259</v>
      </c>
      <c r="D71" s="89" t="s">
        <v>260</v>
      </c>
    </row>
    <row r="72" spans="2:4" x14ac:dyDescent="0.35">
      <c r="B72" t="s">
        <v>262</v>
      </c>
      <c r="D72" s="89" t="s">
        <v>263</v>
      </c>
    </row>
  </sheetData>
  <mergeCells count="1">
    <mergeCell ref="A6:D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4BE12-6519-4735-8115-7B495B15687D}">
  <dimension ref="A1:N96"/>
  <sheetViews>
    <sheetView showGridLines="0" workbookViewId="0">
      <selection sqref="A1:XFD1048576"/>
    </sheetView>
  </sheetViews>
  <sheetFormatPr defaultRowHeight="14.5" x14ac:dyDescent="0.35"/>
  <cols>
    <col min="2" max="2" width="10.1796875" customWidth="1"/>
    <col min="3" max="3" width="48.54296875" customWidth="1"/>
    <col min="4" max="4" width="11.36328125" customWidth="1"/>
    <col min="5" max="5" width="10.81640625" customWidth="1"/>
    <col min="6" max="6" width="12.1796875" customWidth="1"/>
    <col min="7" max="7" width="12.81640625" customWidth="1"/>
    <col min="8" max="8" width="11.26953125" customWidth="1"/>
    <col min="9" max="9" width="10.54296875" customWidth="1"/>
    <col min="10" max="10" width="11.1796875" customWidth="1"/>
    <col min="11" max="11" width="13.36328125" customWidth="1"/>
    <col min="12" max="12" width="10" customWidth="1"/>
    <col min="13" max="13" width="10.54296875" customWidth="1"/>
    <col min="14" max="14" width="11.81640625" style="20" customWidth="1"/>
    <col min="15" max="15" width="13.26953125" customWidth="1"/>
    <col min="16" max="16" width="13.7265625" customWidth="1"/>
  </cols>
  <sheetData>
    <row r="1" spans="1:14" ht="21" x14ac:dyDescent="0.35">
      <c r="A1" s="26" t="s">
        <v>241</v>
      </c>
      <c r="B1" s="26" t="s">
        <v>238</v>
      </c>
      <c r="C1" s="13" t="s">
        <v>239</v>
      </c>
      <c r="D1" s="13" t="s">
        <v>228</v>
      </c>
      <c r="E1" s="13" t="s">
        <v>229</v>
      </c>
      <c r="F1" s="13" t="s">
        <v>230</v>
      </c>
      <c r="G1" s="13" t="s">
        <v>231</v>
      </c>
      <c r="H1" s="13" t="s">
        <v>232</v>
      </c>
      <c r="I1" s="13" t="s">
        <v>233</v>
      </c>
      <c r="J1" s="13" t="s">
        <v>234</v>
      </c>
      <c r="K1" s="13" t="s">
        <v>235</v>
      </c>
      <c r="L1" s="13" t="s">
        <v>236</v>
      </c>
      <c r="M1" s="14" t="s">
        <v>237</v>
      </c>
      <c r="N1" s="18" t="s">
        <v>240</v>
      </c>
    </row>
    <row r="2" spans="1:14" x14ac:dyDescent="0.35">
      <c r="A2" s="32" t="s">
        <v>242</v>
      </c>
      <c r="B2" s="27" t="s">
        <v>19</v>
      </c>
      <c r="C2" s="12" t="s">
        <v>20</v>
      </c>
      <c r="D2" s="10">
        <v>1944145.34</v>
      </c>
      <c r="E2" s="10">
        <v>1511371.38</v>
      </c>
      <c r="F2" s="10">
        <f>D2+E2</f>
        <v>3455516.7199999997</v>
      </c>
      <c r="G2" s="10">
        <v>792885.4</v>
      </c>
      <c r="H2" s="10">
        <v>308384.71999999997</v>
      </c>
      <c r="I2" s="10">
        <v>894046.65</v>
      </c>
      <c r="J2" s="10">
        <v>127753</v>
      </c>
      <c r="K2" s="10">
        <v>11704.33</v>
      </c>
      <c r="L2" s="10">
        <v>96675.49</v>
      </c>
      <c r="M2" s="15">
        <v>110038.46</v>
      </c>
      <c r="N2" s="19">
        <f>SUM(F2:M2)</f>
        <v>5797004.7700000005</v>
      </c>
    </row>
    <row r="3" spans="1:14" ht="15" customHeight="1" x14ac:dyDescent="0.35">
      <c r="A3" s="32" t="s">
        <v>242</v>
      </c>
      <c r="B3" s="27" t="s">
        <v>21</v>
      </c>
      <c r="C3" s="12" t="s">
        <v>22</v>
      </c>
      <c r="D3" s="10">
        <v>1763343.92</v>
      </c>
      <c r="E3" s="10">
        <v>1350550.04</v>
      </c>
      <c r="F3" s="10">
        <f t="shared" ref="F3:F66" si="0">D3+E3</f>
        <v>3113893.96</v>
      </c>
      <c r="G3" s="10">
        <v>748094.69</v>
      </c>
      <c r="H3" s="10">
        <v>311808.09999999998</v>
      </c>
      <c r="I3" s="10">
        <v>580365.06999999995</v>
      </c>
      <c r="J3" s="10">
        <v>119783.21</v>
      </c>
      <c r="K3" s="10">
        <v>9784.1200000000008</v>
      </c>
      <c r="L3" s="10">
        <v>83571.22</v>
      </c>
      <c r="M3" s="15">
        <v>208864.77</v>
      </c>
      <c r="N3" s="19">
        <f t="shared" ref="N3:N66" si="1">SUM(F3:M3)</f>
        <v>5176165.1399999997</v>
      </c>
    </row>
    <row r="4" spans="1:14" x14ac:dyDescent="0.35">
      <c r="A4" s="32" t="s">
        <v>242</v>
      </c>
      <c r="B4" s="28" t="s">
        <v>23</v>
      </c>
      <c r="C4" s="5" t="s">
        <v>24</v>
      </c>
      <c r="D4" s="6">
        <v>1998434</v>
      </c>
      <c r="E4" s="6">
        <v>480138.37</v>
      </c>
      <c r="F4" s="10">
        <f t="shared" si="0"/>
        <v>2478572.37</v>
      </c>
      <c r="G4" s="6">
        <v>116655.57</v>
      </c>
      <c r="H4" s="6">
        <v>50580.52</v>
      </c>
      <c r="I4" s="6">
        <v>754067.51</v>
      </c>
      <c r="J4" s="6">
        <v>21150.03</v>
      </c>
      <c r="K4" s="6">
        <v>11978.77</v>
      </c>
      <c r="L4" s="6">
        <v>110843.04</v>
      </c>
      <c r="M4" s="16">
        <v>76015.649999999994</v>
      </c>
      <c r="N4" s="19">
        <f t="shared" si="1"/>
        <v>3619863.4599999995</v>
      </c>
    </row>
    <row r="5" spans="1:14" x14ac:dyDescent="0.35">
      <c r="A5" s="32" t="s">
        <v>242</v>
      </c>
      <c r="B5" s="28" t="s">
        <v>25</v>
      </c>
      <c r="C5" s="5" t="s">
        <v>26</v>
      </c>
      <c r="D5" s="6">
        <v>100555.96</v>
      </c>
      <c r="E5" s="6">
        <v>56233.98</v>
      </c>
      <c r="F5" s="10">
        <f t="shared" si="0"/>
        <v>156789.94</v>
      </c>
      <c r="G5" s="6">
        <v>4939914.79</v>
      </c>
      <c r="H5" s="6">
        <v>5055.2</v>
      </c>
      <c r="I5" s="6">
        <v>70837.36</v>
      </c>
      <c r="J5" s="6">
        <v>15835.88</v>
      </c>
      <c r="K5" s="6">
        <v>979.8</v>
      </c>
      <c r="L5" s="6">
        <v>3847.25</v>
      </c>
      <c r="M5" s="16">
        <v>4813.1400000000003</v>
      </c>
      <c r="N5" s="19">
        <f t="shared" si="1"/>
        <v>5198073.3600000003</v>
      </c>
    </row>
    <row r="6" spans="1:14" x14ac:dyDescent="0.35">
      <c r="A6" s="32" t="s">
        <v>242</v>
      </c>
      <c r="B6" s="28" t="s">
        <v>27</v>
      </c>
      <c r="C6" s="5" t="s">
        <v>28</v>
      </c>
      <c r="D6" s="6">
        <v>1948922.07</v>
      </c>
      <c r="E6" s="6">
        <v>1406516.99</v>
      </c>
      <c r="F6" s="10">
        <f t="shared" si="0"/>
        <v>3355439.06</v>
      </c>
      <c r="G6" s="6">
        <v>219950.5</v>
      </c>
      <c r="H6" s="6">
        <v>206568.99</v>
      </c>
      <c r="I6" s="6">
        <v>939786.92</v>
      </c>
      <c r="J6" s="6">
        <v>157088.41</v>
      </c>
      <c r="K6" s="6">
        <v>11449.8</v>
      </c>
      <c r="L6" s="6">
        <v>131212.32</v>
      </c>
      <c r="M6" s="16">
        <v>455878.77</v>
      </c>
      <c r="N6" s="19">
        <f t="shared" si="1"/>
        <v>5477374.7699999996</v>
      </c>
    </row>
    <row r="7" spans="1:14" ht="15" customHeight="1" x14ac:dyDescent="0.35">
      <c r="A7" s="32" t="s">
        <v>243</v>
      </c>
      <c r="B7" s="27" t="s">
        <v>29</v>
      </c>
      <c r="C7" s="12" t="s">
        <v>30</v>
      </c>
      <c r="D7" s="10">
        <v>0</v>
      </c>
      <c r="E7" s="10">
        <v>0</v>
      </c>
      <c r="F7" s="10">
        <f t="shared" si="0"/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5">
        <v>3735.48</v>
      </c>
      <c r="N7" s="19">
        <f t="shared" si="1"/>
        <v>3735.48</v>
      </c>
    </row>
    <row r="8" spans="1:14" x14ac:dyDescent="0.35">
      <c r="A8" s="32" t="s">
        <v>242</v>
      </c>
      <c r="B8" s="28" t="s">
        <v>31</v>
      </c>
      <c r="C8" s="5" t="s">
        <v>32</v>
      </c>
      <c r="D8" s="6">
        <v>1089609.72</v>
      </c>
      <c r="E8" s="6">
        <v>454101.09</v>
      </c>
      <c r="F8" s="10">
        <f t="shared" si="0"/>
        <v>1543710.81</v>
      </c>
      <c r="G8" s="6">
        <v>42300.800000000003</v>
      </c>
      <c r="H8" s="6">
        <v>17588.72</v>
      </c>
      <c r="I8" s="6">
        <v>1097293.8999999999</v>
      </c>
      <c r="J8" s="6">
        <v>20118.05</v>
      </c>
      <c r="K8" s="6">
        <v>5500.6</v>
      </c>
      <c r="L8" s="6">
        <v>50756.31</v>
      </c>
      <c r="M8" s="16">
        <v>40290.43</v>
      </c>
      <c r="N8" s="19">
        <f t="shared" si="1"/>
        <v>2817559.62</v>
      </c>
    </row>
    <row r="9" spans="1:14" ht="16.5" customHeight="1" x14ac:dyDescent="0.35">
      <c r="A9" s="32" t="s">
        <v>242</v>
      </c>
      <c r="B9" s="28" t="s">
        <v>33</v>
      </c>
      <c r="C9" s="5" t="s">
        <v>34</v>
      </c>
      <c r="D9" s="6">
        <v>1938476.66</v>
      </c>
      <c r="E9" s="6">
        <v>1292537.43</v>
      </c>
      <c r="F9" s="10">
        <f t="shared" si="0"/>
        <v>3231014.09</v>
      </c>
      <c r="G9" s="6">
        <v>329735.03999999998</v>
      </c>
      <c r="H9" s="6">
        <v>647193.55000000005</v>
      </c>
      <c r="I9" s="6">
        <v>927260.98</v>
      </c>
      <c r="J9" s="6">
        <v>282947.21999999997</v>
      </c>
      <c r="K9" s="6">
        <v>9305.41</v>
      </c>
      <c r="L9" s="6">
        <v>127103.38</v>
      </c>
      <c r="M9" s="16">
        <v>104112.22</v>
      </c>
      <c r="N9" s="19">
        <f t="shared" si="1"/>
        <v>5658671.8899999997</v>
      </c>
    </row>
    <row r="10" spans="1:14" x14ac:dyDescent="0.35">
      <c r="A10" s="32" t="s">
        <v>242</v>
      </c>
      <c r="B10" s="28" t="s">
        <v>35</v>
      </c>
      <c r="C10" s="5" t="s">
        <v>36</v>
      </c>
      <c r="D10" s="6">
        <v>502994.35</v>
      </c>
      <c r="E10" s="6">
        <v>208731.85</v>
      </c>
      <c r="F10" s="10">
        <f t="shared" si="0"/>
        <v>711726.2</v>
      </c>
      <c r="G10" s="6">
        <v>27920.22</v>
      </c>
      <c r="H10" s="6">
        <v>7132.36</v>
      </c>
      <c r="I10" s="6">
        <v>181504.95</v>
      </c>
      <c r="J10" s="6">
        <v>77664.63</v>
      </c>
      <c r="K10" s="6">
        <v>896.47</v>
      </c>
      <c r="L10" s="6">
        <v>20177.7</v>
      </c>
      <c r="M10" s="16">
        <v>18827.13</v>
      </c>
      <c r="N10" s="19">
        <f t="shared" si="1"/>
        <v>1045849.6599999999</v>
      </c>
    </row>
    <row r="11" spans="1:14" x14ac:dyDescent="0.35">
      <c r="A11" s="32" t="s">
        <v>242</v>
      </c>
      <c r="B11" s="28" t="s">
        <v>37</v>
      </c>
      <c r="C11" s="5" t="s">
        <v>38</v>
      </c>
      <c r="D11" s="6">
        <v>3276720.31</v>
      </c>
      <c r="E11" s="6">
        <v>2448101.25</v>
      </c>
      <c r="F11" s="10">
        <f t="shared" si="0"/>
        <v>5724821.5600000005</v>
      </c>
      <c r="G11" s="6">
        <v>803105.8</v>
      </c>
      <c r="H11" s="6">
        <v>920971.1</v>
      </c>
      <c r="I11" s="6">
        <v>1825541.03</v>
      </c>
      <c r="J11" s="6">
        <v>511272.05</v>
      </c>
      <c r="K11" s="6">
        <v>44810.96</v>
      </c>
      <c r="L11" s="6">
        <v>243245.6</v>
      </c>
      <c r="M11" s="16">
        <v>350270.03</v>
      </c>
      <c r="N11" s="19">
        <f t="shared" si="1"/>
        <v>10424038.130000001</v>
      </c>
    </row>
    <row r="12" spans="1:14" x14ac:dyDescent="0.35">
      <c r="A12" s="32" t="s">
        <v>242</v>
      </c>
      <c r="B12" s="27" t="s">
        <v>39</v>
      </c>
      <c r="C12" s="12" t="s">
        <v>40</v>
      </c>
      <c r="D12" s="10">
        <v>2860236.84</v>
      </c>
      <c r="E12" s="10">
        <v>2347001.59</v>
      </c>
      <c r="F12" s="10">
        <f t="shared" si="0"/>
        <v>5207238.43</v>
      </c>
      <c r="G12" s="10">
        <v>4167111.12</v>
      </c>
      <c r="H12" s="10">
        <v>1921679.85</v>
      </c>
      <c r="I12" s="10">
        <v>1621212.11</v>
      </c>
      <c r="J12" s="10">
        <v>1034968.53</v>
      </c>
      <c r="K12" s="10">
        <v>13622.3</v>
      </c>
      <c r="L12" s="10">
        <v>187473.52</v>
      </c>
      <c r="M12" s="15">
        <v>201335</v>
      </c>
      <c r="N12" s="19">
        <f t="shared" si="1"/>
        <v>14354640.859999999</v>
      </c>
    </row>
    <row r="13" spans="1:14" x14ac:dyDescent="0.35">
      <c r="A13" s="32" t="s">
        <v>242</v>
      </c>
      <c r="B13" s="28" t="s">
        <v>41</v>
      </c>
      <c r="C13" s="5" t="s">
        <v>42</v>
      </c>
      <c r="D13" s="6">
        <v>1721076.17</v>
      </c>
      <c r="E13" s="6">
        <v>51968.27</v>
      </c>
      <c r="F13" s="10">
        <f t="shared" si="0"/>
        <v>1773044.44</v>
      </c>
      <c r="G13" s="6">
        <v>347856.18</v>
      </c>
      <c r="H13" s="6">
        <v>444846.51</v>
      </c>
      <c r="I13" s="6">
        <v>981935.93</v>
      </c>
      <c r="J13" s="6">
        <v>45596.480000000003</v>
      </c>
      <c r="K13" s="6">
        <v>2871.46</v>
      </c>
      <c r="L13" s="6">
        <v>80813.45</v>
      </c>
      <c r="M13" s="16">
        <v>1386.66</v>
      </c>
      <c r="N13" s="19">
        <f t="shared" si="1"/>
        <v>3678351.1100000003</v>
      </c>
    </row>
    <row r="14" spans="1:14" x14ac:dyDescent="0.35">
      <c r="A14" s="32" t="s">
        <v>242</v>
      </c>
      <c r="B14" s="28" t="s">
        <v>43</v>
      </c>
      <c r="C14" s="5" t="s">
        <v>44</v>
      </c>
      <c r="D14" s="6">
        <v>142064.13</v>
      </c>
      <c r="E14" s="6">
        <v>151050.35</v>
      </c>
      <c r="F14" s="10">
        <f t="shared" si="0"/>
        <v>293114.48</v>
      </c>
      <c r="G14" s="6">
        <v>19576.71</v>
      </c>
      <c r="H14" s="6">
        <v>7014.07</v>
      </c>
      <c r="I14" s="6">
        <v>112626.46</v>
      </c>
      <c r="J14" s="6">
        <v>48867.68</v>
      </c>
      <c r="K14" s="6">
        <v>650.28</v>
      </c>
      <c r="L14" s="6">
        <v>15865.23</v>
      </c>
      <c r="M14" s="16">
        <v>11000.41</v>
      </c>
      <c r="N14" s="19">
        <f t="shared" si="1"/>
        <v>508715.32</v>
      </c>
    </row>
    <row r="15" spans="1:14" x14ac:dyDescent="0.35">
      <c r="A15" s="33" t="s">
        <v>243</v>
      </c>
      <c r="B15" s="29" t="s">
        <v>45</v>
      </c>
      <c r="C15" s="21" t="s">
        <v>46</v>
      </c>
      <c r="D15" s="22">
        <v>41418149.700000003</v>
      </c>
      <c r="E15" s="22">
        <v>0</v>
      </c>
      <c r="F15" s="23">
        <f t="shared" si="0"/>
        <v>41418149.700000003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4">
        <v>0</v>
      </c>
      <c r="N15" s="25">
        <f t="shared" si="1"/>
        <v>41418149.700000003</v>
      </c>
    </row>
    <row r="16" spans="1:14" x14ac:dyDescent="0.35">
      <c r="A16" s="32" t="s">
        <v>242</v>
      </c>
      <c r="B16" s="27" t="s">
        <v>47</v>
      </c>
      <c r="C16" s="12" t="s">
        <v>48</v>
      </c>
      <c r="D16" s="10">
        <v>3606947.91</v>
      </c>
      <c r="E16" s="10">
        <v>3316862.24</v>
      </c>
      <c r="F16" s="10">
        <f t="shared" si="0"/>
        <v>6923810.1500000004</v>
      </c>
      <c r="G16" s="10">
        <v>2808469.63</v>
      </c>
      <c r="H16" s="10">
        <v>666455.27</v>
      </c>
      <c r="I16" s="10">
        <v>1569621.79</v>
      </c>
      <c r="J16" s="10">
        <v>433455.74</v>
      </c>
      <c r="K16" s="10">
        <v>17935.400000000001</v>
      </c>
      <c r="L16" s="10">
        <v>245039.24</v>
      </c>
      <c r="M16" s="15">
        <v>278586.65999999997</v>
      </c>
      <c r="N16" s="19">
        <f t="shared" si="1"/>
        <v>12943373.880000001</v>
      </c>
    </row>
    <row r="17" spans="1:14" x14ac:dyDescent="0.35">
      <c r="A17" s="32" t="s">
        <v>242</v>
      </c>
      <c r="B17" s="28" t="s">
        <v>49</v>
      </c>
      <c r="C17" s="5" t="s">
        <v>50</v>
      </c>
      <c r="D17" s="6">
        <v>3212643.4</v>
      </c>
      <c r="E17" s="6">
        <v>2464150.79</v>
      </c>
      <c r="F17" s="10">
        <f t="shared" si="0"/>
        <v>5676794.1899999995</v>
      </c>
      <c r="G17" s="6">
        <v>782240.23</v>
      </c>
      <c r="H17" s="6">
        <v>382470.09</v>
      </c>
      <c r="I17" s="6">
        <v>1318283.8999999999</v>
      </c>
      <c r="J17" s="6">
        <v>321102.11</v>
      </c>
      <c r="K17" s="6">
        <v>13519.87</v>
      </c>
      <c r="L17" s="6">
        <v>202048.21</v>
      </c>
      <c r="M17" s="16">
        <v>283248.61</v>
      </c>
      <c r="N17" s="19">
        <f t="shared" si="1"/>
        <v>8979707.209999999</v>
      </c>
    </row>
    <row r="18" spans="1:14" x14ac:dyDescent="0.35">
      <c r="A18" s="32" t="s">
        <v>242</v>
      </c>
      <c r="B18" s="28" t="s">
        <v>51</v>
      </c>
      <c r="C18" s="5" t="s">
        <v>52</v>
      </c>
      <c r="D18" s="6">
        <v>1364417.67</v>
      </c>
      <c r="E18" s="6">
        <v>553560.03</v>
      </c>
      <c r="F18" s="10">
        <f t="shared" si="0"/>
        <v>1917977.7</v>
      </c>
      <c r="G18" s="6">
        <v>125090.37</v>
      </c>
      <c r="H18" s="6">
        <v>70058.58</v>
      </c>
      <c r="I18" s="6">
        <v>737653.47</v>
      </c>
      <c r="J18" s="6">
        <v>53184.62</v>
      </c>
      <c r="K18" s="6">
        <v>7456.36</v>
      </c>
      <c r="L18" s="6">
        <v>127029.37</v>
      </c>
      <c r="M18" s="16">
        <v>52072.98</v>
      </c>
      <c r="N18" s="19">
        <f t="shared" si="1"/>
        <v>3090523.45</v>
      </c>
    </row>
    <row r="19" spans="1:14" x14ac:dyDescent="0.35">
      <c r="A19" s="32" t="s">
        <v>242</v>
      </c>
      <c r="B19" s="28" t="s">
        <v>53</v>
      </c>
      <c r="C19" s="5" t="s">
        <v>54</v>
      </c>
      <c r="D19" s="6">
        <v>1246098.31</v>
      </c>
      <c r="E19" s="6">
        <v>1269432.6000000001</v>
      </c>
      <c r="F19" s="10">
        <f t="shared" si="0"/>
        <v>2515530.91</v>
      </c>
      <c r="G19" s="6">
        <v>392684.31</v>
      </c>
      <c r="H19" s="6">
        <v>472377.59999999998</v>
      </c>
      <c r="I19" s="6">
        <v>611312.69999999995</v>
      </c>
      <c r="J19" s="6">
        <v>203648.68</v>
      </c>
      <c r="K19" s="6">
        <v>7278.31</v>
      </c>
      <c r="L19" s="6">
        <v>105160.33</v>
      </c>
      <c r="M19" s="16">
        <v>123034.61</v>
      </c>
      <c r="N19" s="19">
        <f t="shared" si="1"/>
        <v>4431027.45</v>
      </c>
    </row>
    <row r="20" spans="1:14" x14ac:dyDescent="0.35">
      <c r="A20" s="32" t="s">
        <v>242</v>
      </c>
      <c r="B20" s="28" t="s">
        <v>55</v>
      </c>
      <c r="C20" s="5" t="s">
        <v>56</v>
      </c>
      <c r="D20" s="6">
        <v>2780980.32</v>
      </c>
      <c r="E20" s="6">
        <v>3274555.28</v>
      </c>
      <c r="F20" s="10">
        <f t="shared" si="0"/>
        <v>6055535.5999999996</v>
      </c>
      <c r="G20" s="6">
        <v>90254.29</v>
      </c>
      <c r="H20" s="6">
        <v>232925.4</v>
      </c>
      <c r="I20" s="6">
        <v>1198465.22</v>
      </c>
      <c r="J20" s="6">
        <v>105471.92</v>
      </c>
      <c r="K20" s="6">
        <v>26276.85</v>
      </c>
      <c r="L20" s="6">
        <v>5229.7299999999996</v>
      </c>
      <c r="M20" s="16">
        <v>396754.16</v>
      </c>
      <c r="N20" s="19">
        <f t="shared" si="1"/>
        <v>8110913.1699999999</v>
      </c>
    </row>
    <row r="21" spans="1:14" ht="15" customHeight="1" x14ac:dyDescent="0.35">
      <c r="A21" s="32" t="s">
        <v>242</v>
      </c>
      <c r="B21" s="27" t="s">
        <v>57</v>
      </c>
      <c r="C21" s="12" t="s">
        <v>58</v>
      </c>
      <c r="D21" s="10">
        <v>1047216.23</v>
      </c>
      <c r="E21" s="10">
        <v>281098.23999999999</v>
      </c>
      <c r="F21" s="10">
        <f t="shared" si="0"/>
        <v>1328314.47</v>
      </c>
      <c r="G21" s="10">
        <v>21926.27</v>
      </c>
      <c r="H21" s="10">
        <v>17593.650000000001</v>
      </c>
      <c r="I21" s="10">
        <v>327976.77</v>
      </c>
      <c r="J21" s="10">
        <v>1180.3900000000001</v>
      </c>
      <c r="K21" s="10">
        <v>276.35000000000002</v>
      </c>
      <c r="L21" s="10">
        <v>51.28</v>
      </c>
      <c r="M21" s="15">
        <v>17986.97</v>
      </c>
      <c r="N21" s="19">
        <f t="shared" si="1"/>
        <v>1715306.15</v>
      </c>
    </row>
    <row r="22" spans="1:14" x14ac:dyDescent="0.35">
      <c r="A22" s="32" t="s">
        <v>242</v>
      </c>
      <c r="B22" s="28" t="s">
        <v>59</v>
      </c>
      <c r="C22" s="5" t="s">
        <v>60</v>
      </c>
      <c r="D22" s="6">
        <v>3655069.81</v>
      </c>
      <c r="E22" s="6">
        <v>2342237.2999999998</v>
      </c>
      <c r="F22" s="10">
        <f t="shared" si="0"/>
        <v>5997307.1099999994</v>
      </c>
      <c r="G22" s="6">
        <v>933562.14</v>
      </c>
      <c r="H22" s="6">
        <v>357181.49</v>
      </c>
      <c r="I22" s="6">
        <v>1704746.28</v>
      </c>
      <c r="J22" s="6">
        <v>166522.51999999999</v>
      </c>
      <c r="K22" s="6">
        <v>11896.36</v>
      </c>
      <c r="L22" s="6">
        <v>228790.78</v>
      </c>
      <c r="M22" s="16">
        <v>215290.47</v>
      </c>
      <c r="N22" s="19">
        <f t="shared" si="1"/>
        <v>9615297.1499999985</v>
      </c>
    </row>
    <row r="23" spans="1:14" x14ac:dyDescent="0.35">
      <c r="A23" s="32" t="s">
        <v>242</v>
      </c>
      <c r="B23" s="28" t="s">
        <v>61</v>
      </c>
      <c r="C23" s="5" t="s">
        <v>62</v>
      </c>
      <c r="D23" s="6">
        <v>1988621.2</v>
      </c>
      <c r="E23" s="6">
        <v>305635.11</v>
      </c>
      <c r="F23" s="10">
        <f t="shared" si="0"/>
        <v>2294256.31</v>
      </c>
      <c r="G23" s="6">
        <v>36286.839999999997</v>
      </c>
      <c r="H23" s="6">
        <v>18118.099999999999</v>
      </c>
      <c r="I23" s="6">
        <v>398856.94</v>
      </c>
      <c r="J23" s="6">
        <v>16423.98</v>
      </c>
      <c r="K23" s="6">
        <v>2324.64</v>
      </c>
      <c r="L23" s="6">
        <v>67384.42</v>
      </c>
      <c r="M23" s="16">
        <v>23335.279999999999</v>
      </c>
      <c r="N23" s="19">
        <f t="shared" si="1"/>
        <v>2856986.51</v>
      </c>
    </row>
    <row r="24" spans="1:14" x14ac:dyDescent="0.35">
      <c r="A24" s="32" t="s">
        <v>242</v>
      </c>
      <c r="B24" s="28" t="s">
        <v>63</v>
      </c>
      <c r="C24" s="5" t="s">
        <v>64</v>
      </c>
      <c r="D24" s="6">
        <v>3170725.71</v>
      </c>
      <c r="E24" s="6">
        <v>2160584.81</v>
      </c>
      <c r="F24" s="10">
        <f t="shared" si="0"/>
        <v>5331310.5199999996</v>
      </c>
      <c r="G24" s="6">
        <v>11920860.640000001</v>
      </c>
      <c r="H24" s="6">
        <v>898036.95</v>
      </c>
      <c r="I24" s="6">
        <v>2151548.37</v>
      </c>
      <c r="J24" s="6">
        <v>366366.43</v>
      </c>
      <c r="K24" s="6">
        <v>14862.02</v>
      </c>
      <c r="L24" s="6">
        <v>230287.31</v>
      </c>
      <c r="M24" s="16">
        <v>484157.64</v>
      </c>
      <c r="N24" s="19">
        <f t="shared" si="1"/>
        <v>21397429.879999999</v>
      </c>
    </row>
    <row r="25" spans="1:14" x14ac:dyDescent="0.35">
      <c r="A25" s="32" t="s">
        <v>242</v>
      </c>
      <c r="B25" s="27" t="s">
        <v>65</v>
      </c>
      <c r="C25" s="12" t="s">
        <v>66</v>
      </c>
      <c r="D25" s="10">
        <v>2589910.35</v>
      </c>
      <c r="E25" s="10">
        <v>618790.68000000005</v>
      </c>
      <c r="F25" s="10">
        <f t="shared" si="0"/>
        <v>3208701.0300000003</v>
      </c>
      <c r="G25" s="10">
        <v>68250.210000000006</v>
      </c>
      <c r="H25" s="10">
        <v>88336.65</v>
      </c>
      <c r="I25" s="10">
        <v>1033480.3</v>
      </c>
      <c r="J25" s="10">
        <v>80838.64</v>
      </c>
      <c r="K25" s="10">
        <v>26446.9</v>
      </c>
      <c r="L25" s="10">
        <v>136459.42000000001</v>
      </c>
      <c r="M25" s="15">
        <v>63474.16</v>
      </c>
      <c r="N25" s="19">
        <f t="shared" si="1"/>
        <v>4705987.3100000005</v>
      </c>
    </row>
    <row r="26" spans="1:14" x14ac:dyDescent="0.35">
      <c r="A26" s="32" t="s">
        <v>242</v>
      </c>
      <c r="B26" s="28" t="s">
        <v>67</v>
      </c>
      <c r="C26" s="5" t="s">
        <v>68</v>
      </c>
      <c r="D26" s="6">
        <v>3334810.36</v>
      </c>
      <c r="E26" s="6">
        <v>1590829.99</v>
      </c>
      <c r="F26" s="10">
        <f t="shared" si="0"/>
        <v>4925640.3499999996</v>
      </c>
      <c r="G26" s="6">
        <v>886864.91</v>
      </c>
      <c r="H26" s="6">
        <v>159994.51999999999</v>
      </c>
      <c r="I26" s="6">
        <v>1607821.22</v>
      </c>
      <c r="J26" s="6">
        <v>405458.47</v>
      </c>
      <c r="K26" s="6">
        <v>11741.78</v>
      </c>
      <c r="L26" s="6">
        <v>265679.11</v>
      </c>
      <c r="M26" s="16">
        <v>181101.23</v>
      </c>
      <c r="N26" s="19">
        <f t="shared" si="1"/>
        <v>8444301.5899999999</v>
      </c>
    </row>
    <row r="27" spans="1:14" x14ac:dyDescent="0.35">
      <c r="A27" s="32" t="s">
        <v>242</v>
      </c>
      <c r="B27" s="28" t="s">
        <v>69</v>
      </c>
      <c r="C27" s="5" t="s">
        <v>70</v>
      </c>
      <c r="D27" s="6">
        <v>5251400.8600000003</v>
      </c>
      <c r="E27" s="6">
        <v>3442256.93</v>
      </c>
      <c r="F27" s="10">
        <f t="shared" si="0"/>
        <v>8693657.790000001</v>
      </c>
      <c r="G27" s="6">
        <v>1196833.52</v>
      </c>
      <c r="H27" s="6">
        <v>651810.89</v>
      </c>
      <c r="I27" s="6">
        <v>1775666.62</v>
      </c>
      <c r="J27" s="6">
        <v>201998.07</v>
      </c>
      <c r="K27" s="6">
        <v>28839.96</v>
      </c>
      <c r="L27" s="6">
        <v>317635.89</v>
      </c>
      <c r="M27" s="16">
        <v>399812.85</v>
      </c>
      <c r="N27" s="19">
        <f t="shared" si="1"/>
        <v>13266255.590000002</v>
      </c>
    </row>
    <row r="28" spans="1:14" x14ac:dyDescent="0.35">
      <c r="A28" s="32" t="s">
        <v>242</v>
      </c>
      <c r="B28" s="28" t="s">
        <v>75</v>
      </c>
      <c r="C28" s="5" t="s">
        <v>76</v>
      </c>
      <c r="D28" s="6">
        <v>244200.62</v>
      </c>
      <c r="E28" s="6">
        <v>589336.97</v>
      </c>
      <c r="F28" s="10">
        <f t="shared" si="0"/>
        <v>833537.59</v>
      </c>
      <c r="G28" s="6">
        <v>112779.81</v>
      </c>
      <c r="H28" s="6">
        <v>33374.1</v>
      </c>
      <c r="I28" s="6">
        <v>1061953.8799999999</v>
      </c>
      <c r="J28" s="6">
        <v>16302.27</v>
      </c>
      <c r="K28" s="6">
        <v>2981.49</v>
      </c>
      <c r="L28" s="6">
        <v>87778.52</v>
      </c>
      <c r="M28" s="16">
        <v>71571.839999999997</v>
      </c>
      <c r="N28" s="19">
        <f t="shared" si="1"/>
        <v>2220279.4999999995</v>
      </c>
    </row>
    <row r="29" spans="1:14" x14ac:dyDescent="0.35">
      <c r="A29" s="32" t="s">
        <v>242</v>
      </c>
      <c r="B29" s="28" t="s">
        <v>77</v>
      </c>
      <c r="C29" s="5" t="s">
        <v>78</v>
      </c>
      <c r="D29" s="6">
        <v>3521634.87</v>
      </c>
      <c r="E29" s="6">
        <v>1231607.76</v>
      </c>
      <c r="F29" s="10">
        <f t="shared" si="0"/>
        <v>4753242.63</v>
      </c>
      <c r="G29" s="6">
        <v>172627.85</v>
      </c>
      <c r="H29" s="6">
        <v>51674.8</v>
      </c>
      <c r="I29" s="6">
        <v>2105721.89</v>
      </c>
      <c r="J29" s="6">
        <v>129597.7</v>
      </c>
      <c r="K29" s="6">
        <v>4879.3500000000004</v>
      </c>
      <c r="L29" s="6">
        <v>264547.55</v>
      </c>
      <c r="M29" s="16">
        <v>87822.23</v>
      </c>
      <c r="N29" s="19">
        <f t="shared" si="1"/>
        <v>7570114</v>
      </c>
    </row>
    <row r="30" spans="1:14" x14ac:dyDescent="0.35">
      <c r="A30" s="32" t="s">
        <v>242</v>
      </c>
      <c r="B30" s="28" t="s">
        <v>79</v>
      </c>
      <c r="C30" s="5" t="s">
        <v>80</v>
      </c>
      <c r="D30" s="6">
        <v>1093833.43</v>
      </c>
      <c r="E30" s="6">
        <v>243387.38</v>
      </c>
      <c r="F30" s="10">
        <f t="shared" si="0"/>
        <v>1337220.81</v>
      </c>
      <c r="G30" s="6">
        <v>53427.199999999997</v>
      </c>
      <c r="H30" s="6">
        <v>7463.76</v>
      </c>
      <c r="I30" s="6">
        <v>284783.84000000003</v>
      </c>
      <c r="J30" s="6">
        <v>5989.88</v>
      </c>
      <c r="K30" s="6">
        <v>293.08</v>
      </c>
      <c r="L30" s="6">
        <v>79588.44</v>
      </c>
      <c r="M30" s="16">
        <v>17085.48</v>
      </c>
      <c r="N30" s="19">
        <f t="shared" si="1"/>
        <v>1785852.49</v>
      </c>
    </row>
    <row r="31" spans="1:14" ht="15" customHeight="1" x14ac:dyDescent="0.35">
      <c r="A31" s="32" t="s">
        <v>242</v>
      </c>
      <c r="B31" s="28" t="s">
        <v>81</v>
      </c>
      <c r="C31" s="5" t="s">
        <v>82</v>
      </c>
      <c r="D31" s="6">
        <v>716392.21</v>
      </c>
      <c r="E31" s="6">
        <v>838668.69</v>
      </c>
      <c r="F31" s="10">
        <f t="shared" si="0"/>
        <v>1555060.9</v>
      </c>
      <c r="G31" s="6">
        <v>8003.88</v>
      </c>
      <c r="H31" s="6">
        <v>3050.5</v>
      </c>
      <c r="I31" s="6">
        <v>587949.36</v>
      </c>
      <c r="J31" s="6">
        <v>12549</v>
      </c>
      <c r="K31" s="6">
        <v>7052.14</v>
      </c>
      <c r="L31" s="6">
        <v>49072.26</v>
      </c>
      <c r="M31" s="16">
        <v>110999.22</v>
      </c>
      <c r="N31" s="19">
        <f t="shared" si="1"/>
        <v>2333737.2599999998</v>
      </c>
    </row>
    <row r="32" spans="1:14" ht="15" customHeight="1" x14ac:dyDescent="0.35">
      <c r="A32" s="32" t="s">
        <v>242</v>
      </c>
      <c r="B32" s="27" t="s">
        <v>83</v>
      </c>
      <c r="C32" s="12" t="s">
        <v>84</v>
      </c>
      <c r="D32" s="10">
        <v>582596.04</v>
      </c>
      <c r="E32" s="10">
        <v>203407.17</v>
      </c>
      <c r="F32" s="10">
        <f t="shared" si="0"/>
        <v>786003.21000000008</v>
      </c>
      <c r="G32" s="10">
        <v>9407.41</v>
      </c>
      <c r="H32" s="10">
        <v>1157.4100000000001</v>
      </c>
      <c r="I32" s="10">
        <v>119785.13</v>
      </c>
      <c r="J32" s="10">
        <v>4537.58</v>
      </c>
      <c r="K32" s="10">
        <v>96.84</v>
      </c>
      <c r="L32" s="10">
        <v>5873.89</v>
      </c>
      <c r="M32" s="15">
        <v>49009.64</v>
      </c>
      <c r="N32" s="19">
        <f t="shared" si="1"/>
        <v>975871.1100000001</v>
      </c>
    </row>
    <row r="33" spans="1:14" x14ac:dyDescent="0.35">
      <c r="A33" s="32" t="s">
        <v>242</v>
      </c>
      <c r="B33" s="28" t="s">
        <v>85</v>
      </c>
      <c r="C33" s="5" t="s">
        <v>86</v>
      </c>
      <c r="D33" s="6">
        <v>352557.34</v>
      </c>
      <c r="E33" s="6">
        <v>117128.15</v>
      </c>
      <c r="F33" s="10">
        <f t="shared" si="0"/>
        <v>469685.49</v>
      </c>
      <c r="G33" s="6">
        <v>3868.23</v>
      </c>
      <c r="H33" s="6">
        <v>932.87</v>
      </c>
      <c r="I33" s="6">
        <v>148993.14000000001</v>
      </c>
      <c r="J33" s="6">
        <v>3889.32</v>
      </c>
      <c r="K33" s="6">
        <v>118.48</v>
      </c>
      <c r="L33" s="6">
        <v>49296.37</v>
      </c>
      <c r="M33" s="16">
        <v>8383.33</v>
      </c>
      <c r="N33" s="19">
        <f t="shared" si="1"/>
        <v>685167.22999999986</v>
      </c>
    </row>
    <row r="34" spans="1:14" ht="13.5" customHeight="1" x14ac:dyDescent="0.35">
      <c r="A34" s="32" t="s">
        <v>242</v>
      </c>
      <c r="B34" s="28" t="s">
        <v>87</v>
      </c>
      <c r="C34" s="5" t="s">
        <v>88</v>
      </c>
      <c r="D34" s="6">
        <v>639101.32999999996</v>
      </c>
      <c r="E34" s="6">
        <v>188094.9</v>
      </c>
      <c r="F34" s="10">
        <f t="shared" si="0"/>
        <v>827196.23</v>
      </c>
      <c r="G34" s="6">
        <v>36942.49</v>
      </c>
      <c r="H34" s="6">
        <v>8452.9699999999993</v>
      </c>
      <c r="I34" s="6">
        <v>224422.18</v>
      </c>
      <c r="J34" s="6">
        <v>1810.72</v>
      </c>
      <c r="K34" s="6">
        <v>632.34</v>
      </c>
      <c r="L34" s="6">
        <v>14975.41</v>
      </c>
      <c r="M34" s="16">
        <v>12322.39</v>
      </c>
      <c r="N34" s="19">
        <f t="shared" si="1"/>
        <v>1126754.7299999997</v>
      </c>
    </row>
    <row r="35" spans="1:14" x14ac:dyDescent="0.35">
      <c r="A35" s="32" t="s">
        <v>242</v>
      </c>
      <c r="B35" s="28" t="s">
        <v>89</v>
      </c>
      <c r="C35" s="5" t="s">
        <v>90</v>
      </c>
      <c r="D35" s="6">
        <v>1375392.49</v>
      </c>
      <c r="E35" s="6">
        <v>331012.3</v>
      </c>
      <c r="F35" s="10">
        <f t="shared" si="0"/>
        <v>1706404.79</v>
      </c>
      <c r="G35" s="6">
        <v>129011.23</v>
      </c>
      <c r="H35" s="6">
        <v>90803.13</v>
      </c>
      <c r="I35" s="6">
        <v>448369.59</v>
      </c>
      <c r="J35" s="6">
        <v>43707.41</v>
      </c>
      <c r="K35" s="6">
        <v>4355.2</v>
      </c>
      <c r="L35" s="6">
        <v>64364.85</v>
      </c>
      <c r="M35" s="16">
        <v>59774.03</v>
      </c>
      <c r="N35" s="19">
        <f t="shared" si="1"/>
        <v>2546790.23</v>
      </c>
    </row>
    <row r="36" spans="1:14" x14ac:dyDescent="0.35">
      <c r="A36" s="32" t="s">
        <v>242</v>
      </c>
      <c r="B36" s="27" t="s">
        <v>91</v>
      </c>
      <c r="C36" s="12" t="s">
        <v>92</v>
      </c>
      <c r="D36" s="10">
        <v>1075193.6499999999</v>
      </c>
      <c r="E36" s="10">
        <v>254559.45</v>
      </c>
      <c r="F36" s="10">
        <f t="shared" si="0"/>
        <v>1329753.0999999999</v>
      </c>
      <c r="G36" s="10">
        <v>60979.78</v>
      </c>
      <c r="H36" s="10">
        <v>51373.7</v>
      </c>
      <c r="I36" s="10">
        <v>308851.15000000002</v>
      </c>
      <c r="J36" s="10">
        <v>67183.289999999994</v>
      </c>
      <c r="K36" s="10">
        <v>2230.6999999999998</v>
      </c>
      <c r="L36" s="10">
        <v>35905.03</v>
      </c>
      <c r="M36" s="15">
        <v>31458.27</v>
      </c>
      <c r="N36" s="19">
        <f t="shared" si="1"/>
        <v>1887735.02</v>
      </c>
    </row>
    <row r="37" spans="1:14" x14ac:dyDescent="0.35">
      <c r="A37" s="32" t="s">
        <v>242</v>
      </c>
      <c r="B37" s="28" t="s">
        <v>93</v>
      </c>
      <c r="C37" s="5" t="s">
        <v>94</v>
      </c>
      <c r="D37" s="6">
        <v>3281824.9</v>
      </c>
      <c r="E37" s="6">
        <v>1423585.62</v>
      </c>
      <c r="F37" s="10">
        <f t="shared" si="0"/>
        <v>4705410.5199999996</v>
      </c>
      <c r="G37" s="6">
        <v>445791.89</v>
      </c>
      <c r="H37" s="6">
        <v>678588.25</v>
      </c>
      <c r="I37" s="6">
        <v>529384.19999999995</v>
      </c>
      <c r="J37" s="6">
        <v>137849.25</v>
      </c>
      <c r="K37" s="6">
        <v>12471.03</v>
      </c>
      <c r="L37" s="6">
        <v>81322.399999999994</v>
      </c>
      <c r="M37" s="16">
        <v>230993.57</v>
      </c>
      <c r="N37" s="19">
        <f t="shared" si="1"/>
        <v>6821811.1100000003</v>
      </c>
    </row>
    <row r="38" spans="1:14" x14ac:dyDescent="0.35">
      <c r="A38" s="32" t="s">
        <v>242</v>
      </c>
      <c r="B38" s="28" t="s">
        <v>95</v>
      </c>
      <c r="C38" s="5" t="s">
        <v>96</v>
      </c>
      <c r="D38" s="6">
        <v>942502.81</v>
      </c>
      <c r="E38" s="6">
        <v>306437.76000000001</v>
      </c>
      <c r="F38" s="10">
        <f t="shared" si="0"/>
        <v>1248940.57</v>
      </c>
      <c r="G38" s="6">
        <v>183283.86</v>
      </c>
      <c r="H38" s="6">
        <v>1259114.69</v>
      </c>
      <c r="I38" s="6">
        <v>373187.02</v>
      </c>
      <c r="J38" s="6">
        <v>57572.37</v>
      </c>
      <c r="K38" s="6">
        <v>3194.41</v>
      </c>
      <c r="L38" s="6">
        <v>33999.93</v>
      </c>
      <c r="M38" s="16">
        <v>68170.94</v>
      </c>
      <c r="N38" s="19">
        <f t="shared" si="1"/>
        <v>3227463.7900000005</v>
      </c>
    </row>
    <row r="39" spans="1:14" x14ac:dyDescent="0.35">
      <c r="A39" s="32" t="s">
        <v>242</v>
      </c>
      <c r="B39" s="28" t="s">
        <v>97</v>
      </c>
      <c r="C39" s="5" t="s">
        <v>98</v>
      </c>
      <c r="D39" s="6">
        <v>655375.43000000005</v>
      </c>
      <c r="E39" s="6">
        <v>200716.88</v>
      </c>
      <c r="F39" s="10">
        <f t="shared" si="0"/>
        <v>856092.31</v>
      </c>
      <c r="G39" s="6">
        <v>73462.240000000005</v>
      </c>
      <c r="H39" s="6">
        <v>50638.49</v>
      </c>
      <c r="I39" s="6">
        <v>140897.26</v>
      </c>
      <c r="J39" s="6">
        <v>6695.66</v>
      </c>
      <c r="K39" s="6">
        <v>2894.21</v>
      </c>
      <c r="L39" s="6">
        <v>12334.68</v>
      </c>
      <c r="M39" s="16">
        <v>25675.16</v>
      </c>
      <c r="N39" s="19">
        <f t="shared" si="1"/>
        <v>1168690.0099999998</v>
      </c>
    </row>
    <row r="40" spans="1:14" x14ac:dyDescent="0.35">
      <c r="A40" s="32" t="s">
        <v>242</v>
      </c>
      <c r="B40" s="27" t="s">
        <v>99</v>
      </c>
      <c r="C40" s="12" t="s">
        <v>100</v>
      </c>
      <c r="D40" s="10">
        <v>4631302.07</v>
      </c>
      <c r="E40" s="10">
        <v>7076973.4000000004</v>
      </c>
      <c r="F40" s="10">
        <f t="shared" si="0"/>
        <v>11708275.470000001</v>
      </c>
      <c r="G40" s="10">
        <v>1400732.77</v>
      </c>
      <c r="H40" s="10">
        <v>1437011.5</v>
      </c>
      <c r="I40" s="10">
        <v>3494214.76</v>
      </c>
      <c r="J40" s="10">
        <v>309206.56</v>
      </c>
      <c r="K40" s="10">
        <v>57909.96</v>
      </c>
      <c r="L40" s="10">
        <v>352617.58</v>
      </c>
      <c r="M40" s="15">
        <v>471315.6</v>
      </c>
      <c r="N40" s="19">
        <f t="shared" si="1"/>
        <v>19231284.199999999</v>
      </c>
    </row>
    <row r="41" spans="1:14" x14ac:dyDescent="0.35">
      <c r="A41" s="32" t="s">
        <v>242</v>
      </c>
      <c r="B41" s="28" t="s">
        <v>101</v>
      </c>
      <c r="C41" s="5" t="s">
        <v>102</v>
      </c>
      <c r="D41" s="6">
        <v>2750224.07</v>
      </c>
      <c r="E41" s="6">
        <v>3239122.87</v>
      </c>
      <c r="F41" s="10">
        <f t="shared" si="0"/>
        <v>5989346.9399999995</v>
      </c>
      <c r="G41" s="6">
        <v>591058.9</v>
      </c>
      <c r="H41" s="6">
        <v>608571.69999999995</v>
      </c>
      <c r="I41" s="6">
        <v>1554047.7</v>
      </c>
      <c r="J41" s="6">
        <v>128120.53</v>
      </c>
      <c r="K41" s="6">
        <v>29668.44</v>
      </c>
      <c r="L41" s="6">
        <v>144345.76</v>
      </c>
      <c r="M41" s="16">
        <v>150957.10999999999</v>
      </c>
      <c r="N41" s="19">
        <f t="shared" si="1"/>
        <v>9196117.0799999982</v>
      </c>
    </row>
    <row r="42" spans="1:14" x14ac:dyDescent="0.35">
      <c r="A42" s="32" t="s">
        <v>242</v>
      </c>
      <c r="B42" s="28" t="s">
        <v>103</v>
      </c>
      <c r="C42" s="5" t="s">
        <v>104</v>
      </c>
      <c r="D42" s="6">
        <v>2865456.23</v>
      </c>
      <c r="E42" s="6">
        <v>760945.52</v>
      </c>
      <c r="F42" s="10">
        <f t="shared" si="0"/>
        <v>3626401.75</v>
      </c>
      <c r="G42" s="6">
        <v>102158.36</v>
      </c>
      <c r="H42" s="6">
        <v>120513.79</v>
      </c>
      <c r="I42" s="6">
        <v>991561.72</v>
      </c>
      <c r="J42" s="6">
        <v>34766.11</v>
      </c>
      <c r="K42" s="6">
        <v>13158.34</v>
      </c>
      <c r="L42" s="6">
        <v>102778.9</v>
      </c>
      <c r="M42" s="16">
        <v>354365.67</v>
      </c>
      <c r="N42" s="19">
        <f t="shared" si="1"/>
        <v>5345704.6400000006</v>
      </c>
    </row>
    <row r="43" spans="1:14" x14ac:dyDescent="0.35">
      <c r="A43" s="32" t="s">
        <v>242</v>
      </c>
      <c r="B43" s="28" t="s">
        <v>105</v>
      </c>
      <c r="C43" s="5" t="s">
        <v>106</v>
      </c>
      <c r="D43" s="6">
        <v>1419148.42</v>
      </c>
      <c r="E43" s="6">
        <v>1030907.17</v>
      </c>
      <c r="F43" s="10">
        <f t="shared" si="0"/>
        <v>2450055.59</v>
      </c>
      <c r="G43" s="6">
        <v>175932.76</v>
      </c>
      <c r="H43" s="6">
        <v>170965.13</v>
      </c>
      <c r="I43" s="6">
        <v>590468.18999999994</v>
      </c>
      <c r="J43" s="6">
        <v>32252.880000000001</v>
      </c>
      <c r="K43" s="6">
        <v>20274.95</v>
      </c>
      <c r="L43" s="6">
        <v>68661.320000000007</v>
      </c>
      <c r="M43" s="16">
        <v>98263.67</v>
      </c>
      <c r="N43" s="19">
        <f t="shared" si="1"/>
        <v>3606874.4899999993</v>
      </c>
    </row>
    <row r="44" spans="1:14" x14ac:dyDescent="0.35">
      <c r="A44" s="32" t="s">
        <v>242</v>
      </c>
      <c r="B44" s="28" t="s">
        <v>107</v>
      </c>
      <c r="C44" s="5" t="s">
        <v>108</v>
      </c>
      <c r="D44" s="6">
        <v>543475.30000000005</v>
      </c>
      <c r="E44" s="6">
        <v>805850.7</v>
      </c>
      <c r="F44" s="10">
        <f t="shared" si="0"/>
        <v>1349326</v>
      </c>
      <c r="G44" s="6">
        <v>78600.990000000005</v>
      </c>
      <c r="H44" s="6">
        <v>49707.82</v>
      </c>
      <c r="I44" s="6">
        <v>255965.16</v>
      </c>
      <c r="J44" s="6">
        <v>12981.21</v>
      </c>
      <c r="K44" s="6">
        <v>872.83</v>
      </c>
      <c r="L44" s="6">
        <v>29797.31</v>
      </c>
      <c r="M44" s="16">
        <v>54086.06</v>
      </c>
      <c r="N44" s="19">
        <f t="shared" si="1"/>
        <v>1831337.3800000001</v>
      </c>
    </row>
    <row r="45" spans="1:14" x14ac:dyDescent="0.35">
      <c r="A45" s="32" t="s">
        <v>242</v>
      </c>
      <c r="B45" s="27" t="s">
        <v>109</v>
      </c>
      <c r="C45" s="12" t="s">
        <v>110</v>
      </c>
      <c r="D45" s="10">
        <v>411884.05</v>
      </c>
      <c r="E45" s="10">
        <v>775347.89</v>
      </c>
      <c r="F45" s="10">
        <f t="shared" si="0"/>
        <v>1187231.94</v>
      </c>
      <c r="G45" s="10">
        <v>73687.97</v>
      </c>
      <c r="H45" s="10">
        <v>40427.08</v>
      </c>
      <c r="I45" s="10">
        <v>271293.78000000003</v>
      </c>
      <c r="J45" s="10">
        <v>12849.28</v>
      </c>
      <c r="K45" s="10">
        <v>983.1</v>
      </c>
      <c r="L45" s="10">
        <v>32160.17</v>
      </c>
      <c r="M45" s="15">
        <v>52880.49</v>
      </c>
      <c r="N45" s="19">
        <f t="shared" si="1"/>
        <v>1671513.81</v>
      </c>
    </row>
    <row r="46" spans="1:14" x14ac:dyDescent="0.35">
      <c r="A46" s="32" t="s">
        <v>242</v>
      </c>
      <c r="B46" s="28" t="s">
        <v>111</v>
      </c>
      <c r="C46" s="5" t="s">
        <v>112</v>
      </c>
      <c r="D46" s="6">
        <v>905156.52</v>
      </c>
      <c r="E46" s="6">
        <v>1786805.85</v>
      </c>
      <c r="F46" s="10">
        <f t="shared" si="0"/>
        <v>2691962.37</v>
      </c>
      <c r="G46" s="6">
        <v>339376.89</v>
      </c>
      <c r="H46" s="6">
        <v>217729.39</v>
      </c>
      <c r="I46" s="6">
        <v>398190.09</v>
      </c>
      <c r="J46" s="6">
        <v>38251.11</v>
      </c>
      <c r="K46" s="6">
        <v>6156.75</v>
      </c>
      <c r="L46" s="6">
        <v>44824.99</v>
      </c>
      <c r="M46" s="16">
        <v>121753.41</v>
      </c>
      <c r="N46" s="19">
        <f t="shared" si="1"/>
        <v>3858245.0000000005</v>
      </c>
    </row>
    <row r="47" spans="1:14" x14ac:dyDescent="0.35">
      <c r="A47" s="32" t="s">
        <v>242</v>
      </c>
      <c r="B47" s="28" t="s">
        <v>113</v>
      </c>
      <c r="C47" s="5" t="s">
        <v>114</v>
      </c>
      <c r="D47" s="6">
        <v>839219.27</v>
      </c>
      <c r="E47" s="6">
        <v>418972.68</v>
      </c>
      <c r="F47" s="10">
        <f t="shared" si="0"/>
        <v>1258191.95</v>
      </c>
      <c r="G47" s="6">
        <v>36367.5</v>
      </c>
      <c r="H47" s="6">
        <v>42872.4</v>
      </c>
      <c r="I47" s="6">
        <v>279894.31</v>
      </c>
      <c r="J47" s="6">
        <v>1003.42</v>
      </c>
      <c r="K47" s="6">
        <v>3517.51</v>
      </c>
      <c r="L47" s="6">
        <v>31852.1</v>
      </c>
      <c r="M47" s="16">
        <v>41116.47</v>
      </c>
      <c r="N47" s="19">
        <f t="shared" si="1"/>
        <v>1694815.66</v>
      </c>
    </row>
    <row r="48" spans="1:14" x14ac:dyDescent="0.35">
      <c r="A48" s="32" t="s">
        <v>242</v>
      </c>
      <c r="B48" s="28" t="s">
        <v>115</v>
      </c>
      <c r="C48" s="5" t="s">
        <v>116</v>
      </c>
      <c r="D48" s="6">
        <v>7614763.4800000004</v>
      </c>
      <c r="E48" s="6">
        <v>8723149.4800000004</v>
      </c>
      <c r="F48" s="10">
        <f t="shared" si="0"/>
        <v>16337912.960000001</v>
      </c>
      <c r="G48" s="6">
        <v>681818.47</v>
      </c>
      <c r="H48" s="6">
        <v>614837.68999999994</v>
      </c>
      <c r="I48" s="6">
        <v>3931041.5</v>
      </c>
      <c r="J48" s="6">
        <v>845293.96</v>
      </c>
      <c r="K48" s="6">
        <v>107330.21</v>
      </c>
      <c r="L48" s="6">
        <v>345182.31</v>
      </c>
      <c r="M48" s="16">
        <v>588044.39</v>
      </c>
      <c r="N48" s="19">
        <f t="shared" si="1"/>
        <v>23451461.490000002</v>
      </c>
    </row>
    <row r="49" spans="1:14" x14ac:dyDescent="0.35">
      <c r="A49" s="32" t="s">
        <v>242</v>
      </c>
      <c r="B49" s="27" t="s">
        <v>117</v>
      </c>
      <c r="C49" s="12" t="s">
        <v>118</v>
      </c>
      <c r="D49" s="10">
        <v>1763529.58</v>
      </c>
      <c r="E49" s="10">
        <v>386614.32</v>
      </c>
      <c r="F49" s="10">
        <f t="shared" si="0"/>
        <v>2150143.9</v>
      </c>
      <c r="G49" s="10">
        <v>59256.76</v>
      </c>
      <c r="H49" s="10">
        <v>137387.66</v>
      </c>
      <c r="I49" s="10">
        <v>995935.07</v>
      </c>
      <c r="J49" s="10">
        <v>9732.0400000000009</v>
      </c>
      <c r="K49" s="10">
        <v>10714.07</v>
      </c>
      <c r="L49" s="10">
        <v>43616.41</v>
      </c>
      <c r="M49" s="15">
        <v>227261.08</v>
      </c>
      <c r="N49" s="19">
        <f t="shared" si="1"/>
        <v>3634046.9899999998</v>
      </c>
    </row>
    <row r="50" spans="1:14" x14ac:dyDescent="0.35">
      <c r="A50" s="32" t="s">
        <v>242</v>
      </c>
      <c r="B50" s="28" t="s">
        <v>119</v>
      </c>
      <c r="C50" s="5" t="s">
        <v>120</v>
      </c>
      <c r="D50" s="6">
        <v>4143301.43</v>
      </c>
      <c r="E50" s="6">
        <v>1832719.54</v>
      </c>
      <c r="F50" s="10">
        <f t="shared" si="0"/>
        <v>5976020.9700000007</v>
      </c>
      <c r="G50" s="6">
        <v>568544.35</v>
      </c>
      <c r="H50" s="6">
        <v>2499167.5699999998</v>
      </c>
      <c r="I50" s="6">
        <v>1853736.11</v>
      </c>
      <c r="J50" s="6">
        <v>137568.64000000001</v>
      </c>
      <c r="K50" s="6">
        <v>51888.62</v>
      </c>
      <c r="L50" s="6">
        <v>283021.07</v>
      </c>
      <c r="M50" s="16">
        <v>461529.45</v>
      </c>
      <c r="N50" s="19">
        <f t="shared" si="1"/>
        <v>11831476.779999999</v>
      </c>
    </row>
    <row r="51" spans="1:14" x14ac:dyDescent="0.35">
      <c r="A51" s="32" t="s">
        <v>242</v>
      </c>
      <c r="B51" s="28" t="s">
        <v>121</v>
      </c>
      <c r="C51" s="5" t="s">
        <v>122</v>
      </c>
      <c r="D51" s="6">
        <v>2331837.73</v>
      </c>
      <c r="E51" s="6">
        <v>432001.74</v>
      </c>
      <c r="F51" s="10">
        <f t="shared" si="0"/>
        <v>2763839.4699999997</v>
      </c>
      <c r="G51" s="6">
        <v>93012.3</v>
      </c>
      <c r="H51" s="6">
        <v>116885.05</v>
      </c>
      <c r="I51" s="6">
        <v>1492854.28</v>
      </c>
      <c r="J51" s="6">
        <v>61857.39</v>
      </c>
      <c r="K51" s="6">
        <v>34929.1</v>
      </c>
      <c r="L51" s="6">
        <v>63300.82</v>
      </c>
      <c r="M51" s="16">
        <v>118022.02</v>
      </c>
      <c r="N51" s="19">
        <f t="shared" si="1"/>
        <v>4744700.4299999988</v>
      </c>
    </row>
    <row r="52" spans="1:14" x14ac:dyDescent="0.35">
      <c r="A52" s="32" t="s">
        <v>242</v>
      </c>
      <c r="B52" s="28" t="s">
        <v>123</v>
      </c>
      <c r="C52" s="5" t="s">
        <v>124</v>
      </c>
      <c r="D52" s="6">
        <v>2669524.86</v>
      </c>
      <c r="E52" s="6">
        <v>1482657.43</v>
      </c>
      <c r="F52" s="10">
        <f t="shared" si="0"/>
        <v>4152182.29</v>
      </c>
      <c r="G52" s="6">
        <v>420732.02</v>
      </c>
      <c r="H52" s="6">
        <v>457377.64</v>
      </c>
      <c r="I52" s="6">
        <v>1462513.66</v>
      </c>
      <c r="J52" s="6">
        <v>111113.52</v>
      </c>
      <c r="K52" s="6">
        <v>37602.480000000003</v>
      </c>
      <c r="L52" s="6">
        <v>119166.31</v>
      </c>
      <c r="M52" s="16">
        <v>614742.59</v>
      </c>
      <c r="N52" s="19">
        <f t="shared" si="1"/>
        <v>7375430.5099999998</v>
      </c>
    </row>
    <row r="53" spans="1:14" x14ac:dyDescent="0.35">
      <c r="A53" s="33" t="s">
        <v>243</v>
      </c>
      <c r="B53" s="29" t="s">
        <v>125</v>
      </c>
      <c r="C53" s="21" t="s">
        <v>126</v>
      </c>
      <c r="D53" s="22">
        <v>23894329.289999999</v>
      </c>
      <c r="E53" s="22">
        <v>2022817.89</v>
      </c>
      <c r="F53" s="23">
        <f t="shared" si="0"/>
        <v>25917147.18</v>
      </c>
      <c r="G53" s="22">
        <v>1190962.25</v>
      </c>
      <c r="H53" s="22">
        <v>1235117.52</v>
      </c>
      <c r="I53" s="22">
        <v>2418803.38</v>
      </c>
      <c r="J53" s="22">
        <v>3291528.65</v>
      </c>
      <c r="K53" s="22">
        <v>52339.38</v>
      </c>
      <c r="L53" s="22">
        <v>3205.1</v>
      </c>
      <c r="M53" s="24">
        <v>410887.76</v>
      </c>
      <c r="N53" s="25">
        <f t="shared" si="1"/>
        <v>34519991.219999999</v>
      </c>
    </row>
    <row r="54" spans="1:14" x14ac:dyDescent="0.35">
      <c r="A54" s="33" t="s">
        <v>243</v>
      </c>
      <c r="B54" s="34" t="s">
        <v>127</v>
      </c>
      <c r="C54" s="35" t="s">
        <v>128</v>
      </c>
      <c r="D54" s="23">
        <v>0</v>
      </c>
      <c r="E54" s="23">
        <v>262592.68</v>
      </c>
      <c r="F54" s="23">
        <f t="shared" si="0"/>
        <v>262592.68</v>
      </c>
      <c r="G54" s="23">
        <v>17156.36</v>
      </c>
      <c r="H54" s="23">
        <v>8974.4599999999991</v>
      </c>
      <c r="I54" s="23">
        <v>106380.73</v>
      </c>
      <c r="J54" s="23">
        <v>151142.70000000001</v>
      </c>
      <c r="K54" s="23">
        <v>633.88</v>
      </c>
      <c r="L54" s="23">
        <v>564.69000000000005</v>
      </c>
      <c r="M54" s="36">
        <v>50769.9</v>
      </c>
      <c r="N54" s="25">
        <f t="shared" si="1"/>
        <v>598215.39999999991</v>
      </c>
    </row>
    <row r="55" spans="1:14" x14ac:dyDescent="0.35">
      <c r="A55" s="33" t="s">
        <v>243</v>
      </c>
      <c r="B55" s="29" t="s">
        <v>129</v>
      </c>
      <c r="C55" s="21" t="s">
        <v>130</v>
      </c>
      <c r="D55" s="22">
        <v>2073154.31</v>
      </c>
      <c r="E55" s="22">
        <v>68.989999999999995</v>
      </c>
      <c r="F55" s="23">
        <f t="shared" si="0"/>
        <v>2073223.3</v>
      </c>
      <c r="G55" s="22">
        <v>0</v>
      </c>
      <c r="H55" s="22">
        <v>1543.37</v>
      </c>
      <c r="I55" s="22">
        <v>1365.43</v>
      </c>
      <c r="J55" s="22">
        <v>69.55</v>
      </c>
      <c r="K55" s="22">
        <v>0.09</v>
      </c>
      <c r="L55" s="22">
        <v>0</v>
      </c>
      <c r="M55" s="24">
        <v>9445.8700000000008</v>
      </c>
      <c r="N55" s="25">
        <f t="shared" si="1"/>
        <v>2085647.6100000003</v>
      </c>
    </row>
    <row r="56" spans="1:14" x14ac:dyDescent="0.35">
      <c r="A56" s="33" t="s">
        <v>243</v>
      </c>
      <c r="B56" s="29" t="s">
        <v>133</v>
      </c>
      <c r="C56" s="21" t="s">
        <v>134</v>
      </c>
      <c r="D56" s="22">
        <v>1343557.2</v>
      </c>
      <c r="E56" s="22">
        <v>0</v>
      </c>
      <c r="F56" s="23">
        <f t="shared" si="0"/>
        <v>1343557.2</v>
      </c>
      <c r="G56" s="22">
        <v>0</v>
      </c>
      <c r="H56" s="22">
        <v>33.43</v>
      </c>
      <c r="I56" s="22">
        <v>126562.31</v>
      </c>
      <c r="J56" s="22">
        <v>0</v>
      </c>
      <c r="K56" s="22">
        <v>1299.48</v>
      </c>
      <c r="L56" s="22">
        <v>0</v>
      </c>
      <c r="M56" s="24">
        <v>4069.31</v>
      </c>
      <c r="N56" s="25">
        <f t="shared" si="1"/>
        <v>1475521.73</v>
      </c>
    </row>
    <row r="57" spans="1:14" x14ac:dyDescent="0.35">
      <c r="A57" s="33" t="s">
        <v>243</v>
      </c>
      <c r="B57" s="34" t="s">
        <v>135</v>
      </c>
      <c r="C57" s="35" t="s">
        <v>136</v>
      </c>
      <c r="D57" s="23">
        <v>3772051.16</v>
      </c>
      <c r="E57" s="23">
        <v>0</v>
      </c>
      <c r="F57" s="23">
        <f t="shared" si="0"/>
        <v>3772051.16</v>
      </c>
      <c r="G57" s="23">
        <v>0</v>
      </c>
      <c r="H57" s="23">
        <v>19906.43</v>
      </c>
      <c r="I57" s="23">
        <v>120052.59</v>
      </c>
      <c r="J57" s="23">
        <v>24718.19</v>
      </c>
      <c r="K57" s="23">
        <v>5603.45</v>
      </c>
      <c r="L57" s="23">
        <v>0</v>
      </c>
      <c r="M57" s="36">
        <v>66784.509999999995</v>
      </c>
      <c r="N57" s="25">
        <f t="shared" si="1"/>
        <v>4009116.33</v>
      </c>
    </row>
    <row r="58" spans="1:14" x14ac:dyDescent="0.35">
      <c r="A58" s="33" t="s">
        <v>243</v>
      </c>
      <c r="B58" s="29" t="s">
        <v>139</v>
      </c>
      <c r="C58" s="21" t="s">
        <v>140</v>
      </c>
      <c r="D58" s="22">
        <v>0</v>
      </c>
      <c r="E58" s="22">
        <v>0</v>
      </c>
      <c r="F58" s="23">
        <f t="shared" si="0"/>
        <v>0</v>
      </c>
      <c r="G58" s="22">
        <v>0</v>
      </c>
      <c r="H58" s="22">
        <v>0</v>
      </c>
      <c r="I58" s="22">
        <v>159.46</v>
      </c>
      <c r="J58" s="22">
        <v>0</v>
      </c>
      <c r="K58" s="22">
        <v>0</v>
      </c>
      <c r="L58" s="22">
        <v>0</v>
      </c>
      <c r="M58" s="24">
        <v>0</v>
      </c>
      <c r="N58" s="25">
        <f t="shared" si="1"/>
        <v>159.46</v>
      </c>
    </row>
    <row r="59" spans="1:14" x14ac:dyDescent="0.35">
      <c r="A59" s="33" t="s">
        <v>243</v>
      </c>
      <c r="B59" s="29" t="s">
        <v>141</v>
      </c>
      <c r="C59" s="21" t="s">
        <v>142</v>
      </c>
      <c r="D59" s="22">
        <v>74862.13</v>
      </c>
      <c r="E59" s="22">
        <v>0</v>
      </c>
      <c r="F59" s="23">
        <f t="shared" si="0"/>
        <v>74862.13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4">
        <v>0</v>
      </c>
      <c r="N59" s="25">
        <f t="shared" si="1"/>
        <v>74862.13</v>
      </c>
    </row>
    <row r="60" spans="1:14" ht="15" customHeight="1" x14ac:dyDescent="0.35">
      <c r="A60" s="33" t="s">
        <v>243</v>
      </c>
      <c r="B60" s="34" t="s">
        <v>143</v>
      </c>
      <c r="C60" s="35" t="s">
        <v>144</v>
      </c>
      <c r="D60" s="23">
        <v>77812.05</v>
      </c>
      <c r="E60" s="23">
        <v>0</v>
      </c>
      <c r="F60" s="23">
        <f t="shared" si="0"/>
        <v>77812.05</v>
      </c>
      <c r="G60" s="23">
        <v>0</v>
      </c>
      <c r="H60" s="23">
        <v>59.61</v>
      </c>
      <c r="I60" s="23">
        <v>2276.17</v>
      </c>
      <c r="J60" s="23">
        <v>0</v>
      </c>
      <c r="K60" s="23">
        <v>408.42</v>
      </c>
      <c r="L60" s="23">
        <v>0</v>
      </c>
      <c r="M60" s="36">
        <v>1091.97</v>
      </c>
      <c r="N60" s="25">
        <f t="shared" si="1"/>
        <v>81648.22</v>
      </c>
    </row>
    <row r="61" spans="1:14" x14ac:dyDescent="0.35">
      <c r="A61" s="33" t="s">
        <v>243</v>
      </c>
      <c r="B61" s="29" t="s">
        <v>145</v>
      </c>
      <c r="C61" s="21" t="s">
        <v>146</v>
      </c>
      <c r="D61" s="22">
        <v>65557.39</v>
      </c>
      <c r="E61" s="22">
        <v>0</v>
      </c>
      <c r="F61" s="23">
        <f t="shared" si="0"/>
        <v>65557.39</v>
      </c>
      <c r="G61" s="22">
        <v>0</v>
      </c>
      <c r="H61" s="22">
        <v>73.78</v>
      </c>
      <c r="I61" s="22">
        <v>4173.12</v>
      </c>
      <c r="J61" s="22">
        <v>0</v>
      </c>
      <c r="K61" s="22">
        <v>385.58</v>
      </c>
      <c r="L61" s="22">
        <v>0</v>
      </c>
      <c r="M61" s="24">
        <v>1091.97</v>
      </c>
      <c r="N61" s="25">
        <f t="shared" si="1"/>
        <v>71281.84</v>
      </c>
    </row>
    <row r="62" spans="1:14" x14ac:dyDescent="0.35">
      <c r="A62" s="33" t="s">
        <v>243</v>
      </c>
      <c r="B62" s="29" t="s">
        <v>147</v>
      </c>
      <c r="C62" s="21" t="s">
        <v>148</v>
      </c>
      <c r="D62" s="22">
        <v>67600.350000000006</v>
      </c>
      <c r="E62" s="22">
        <v>0</v>
      </c>
      <c r="F62" s="23">
        <f t="shared" si="0"/>
        <v>67600.350000000006</v>
      </c>
      <c r="G62" s="22">
        <v>0</v>
      </c>
      <c r="H62" s="22">
        <v>160.65</v>
      </c>
      <c r="I62" s="22">
        <v>0</v>
      </c>
      <c r="J62" s="22">
        <v>0</v>
      </c>
      <c r="K62" s="22">
        <v>0</v>
      </c>
      <c r="L62" s="22">
        <v>0</v>
      </c>
      <c r="M62" s="24">
        <v>0</v>
      </c>
      <c r="N62" s="25">
        <f t="shared" si="1"/>
        <v>67761</v>
      </c>
    </row>
    <row r="63" spans="1:14" x14ac:dyDescent="0.35">
      <c r="A63" s="33" t="s">
        <v>243</v>
      </c>
      <c r="B63" s="29" t="s">
        <v>149</v>
      </c>
      <c r="C63" s="21" t="s">
        <v>150</v>
      </c>
      <c r="D63" s="22">
        <v>71160.69</v>
      </c>
      <c r="E63" s="22">
        <v>0</v>
      </c>
      <c r="F63" s="23">
        <f t="shared" si="0"/>
        <v>71160.69</v>
      </c>
      <c r="G63" s="22">
        <v>0</v>
      </c>
      <c r="H63" s="22">
        <v>3.65</v>
      </c>
      <c r="I63" s="22">
        <v>3081.53</v>
      </c>
      <c r="J63" s="22">
        <v>0</v>
      </c>
      <c r="K63" s="22">
        <v>47.6</v>
      </c>
      <c r="L63" s="22">
        <v>0</v>
      </c>
      <c r="M63" s="24">
        <v>0</v>
      </c>
      <c r="N63" s="25">
        <f t="shared" si="1"/>
        <v>74293.47</v>
      </c>
    </row>
    <row r="64" spans="1:14" x14ac:dyDescent="0.35">
      <c r="A64" s="33" t="s">
        <v>243</v>
      </c>
      <c r="B64" s="29" t="s">
        <v>151</v>
      </c>
      <c r="C64" s="21" t="s">
        <v>152</v>
      </c>
      <c r="D64" s="22">
        <v>108596.48</v>
      </c>
      <c r="E64" s="22">
        <v>0</v>
      </c>
      <c r="F64" s="23">
        <f t="shared" si="0"/>
        <v>108596.48</v>
      </c>
      <c r="G64" s="22">
        <v>0</v>
      </c>
      <c r="H64" s="22">
        <v>4</v>
      </c>
      <c r="I64" s="22">
        <v>3780.87</v>
      </c>
      <c r="J64" s="22">
        <v>0</v>
      </c>
      <c r="K64" s="22">
        <v>717.96</v>
      </c>
      <c r="L64" s="22">
        <v>0</v>
      </c>
      <c r="M64" s="24">
        <v>0</v>
      </c>
      <c r="N64" s="25">
        <f t="shared" si="1"/>
        <v>113099.31</v>
      </c>
    </row>
    <row r="65" spans="1:14" ht="15" customHeight="1" x14ac:dyDescent="0.35">
      <c r="A65" s="33" t="s">
        <v>243</v>
      </c>
      <c r="B65" s="34" t="s">
        <v>153</v>
      </c>
      <c r="C65" s="35" t="s">
        <v>154</v>
      </c>
      <c r="D65" s="23">
        <v>68185.22</v>
      </c>
      <c r="E65" s="23">
        <v>0</v>
      </c>
      <c r="F65" s="23">
        <f t="shared" si="0"/>
        <v>68185.22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36">
        <v>0</v>
      </c>
      <c r="N65" s="25">
        <f t="shared" si="1"/>
        <v>68185.22</v>
      </c>
    </row>
    <row r="66" spans="1:14" x14ac:dyDescent="0.35">
      <c r="A66" s="33" t="s">
        <v>243</v>
      </c>
      <c r="B66" s="29" t="s">
        <v>155</v>
      </c>
      <c r="C66" s="21" t="s">
        <v>156</v>
      </c>
      <c r="D66" s="22">
        <v>65415.27</v>
      </c>
      <c r="E66" s="22">
        <v>0</v>
      </c>
      <c r="F66" s="23">
        <f t="shared" si="0"/>
        <v>65415.27</v>
      </c>
      <c r="G66" s="22">
        <v>122.86</v>
      </c>
      <c r="H66" s="22">
        <v>287.11</v>
      </c>
      <c r="I66" s="22">
        <v>738.97</v>
      </c>
      <c r="J66" s="22">
        <v>0</v>
      </c>
      <c r="K66" s="22">
        <v>924.46</v>
      </c>
      <c r="L66" s="22">
        <v>0</v>
      </c>
      <c r="M66" s="24">
        <v>0</v>
      </c>
      <c r="N66" s="25">
        <f t="shared" si="1"/>
        <v>67488.67</v>
      </c>
    </row>
    <row r="67" spans="1:14" x14ac:dyDescent="0.35">
      <c r="A67" s="33" t="s">
        <v>243</v>
      </c>
      <c r="B67" s="29" t="s">
        <v>157</v>
      </c>
      <c r="C67" s="21" t="s">
        <v>158</v>
      </c>
      <c r="D67" s="22">
        <v>78220.039999999994</v>
      </c>
      <c r="E67" s="22">
        <v>0</v>
      </c>
      <c r="F67" s="23">
        <f t="shared" ref="F67:F95" si="2">D67+E67</f>
        <v>78220.039999999994</v>
      </c>
      <c r="G67" s="22">
        <v>34.340000000000003</v>
      </c>
      <c r="H67" s="22">
        <v>196.07</v>
      </c>
      <c r="I67" s="22">
        <v>1721.55</v>
      </c>
      <c r="J67" s="22">
        <v>0</v>
      </c>
      <c r="K67" s="22">
        <v>2580.5300000000002</v>
      </c>
      <c r="L67" s="22">
        <v>0</v>
      </c>
      <c r="M67" s="24">
        <v>0</v>
      </c>
      <c r="N67" s="25">
        <f t="shared" ref="N67:N95" si="3">SUM(F67:M67)</f>
        <v>82752.53</v>
      </c>
    </row>
    <row r="68" spans="1:14" x14ac:dyDescent="0.35">
      <c r="A68" s="33" t="s">
        <v>243</v>
      </c>
      <c r="B68" s="29" t="s">
        <v>159</v>
      </c>
      <c r="C68" s="21" t="s">
        <v>160</v>
      </c>
      <c r="D68" s="22">
        <v>116484.83</v>
      </c>
      <c r="E68" s="22">
        <v>0</v>
      </c>
      <c r="F68" s="23">
        <f t="shared" si="2"/>
        <v>116484.83</v>
      </c>
      <c r="G68" s="22">
        <v>0</v>
      </c>
      <c r="H68" s="22">
        <v>4113.33</v>
      </c>
      <c r="I68" s="22">
        <v>3586.67</v>
      </c>
      <c r="J68" s="22">
        <v>0</v>
      </c>
      <c r="K68" s="22">
        <v>1340.96</v>
      </c>
      <c r="L68" s="22">
        <v>0</v>
      </c>
      <c r="M68" s="24">
        <v>0</v>
      </c>
      <c r="N68" s="25">
        <f t="shared" si="3"/>
        <v>125525.79000000001</v>
      </c>
    </row>
    <row r="69" spans="1:14" x14ac:dyDescent="0.35">
      <c r="A69" s="33" t="s">
        <v>243</v>
      </c>
      <c r="B69" s="34" t="s">
        <v>161</v>
      </c>
      <c r="C69" s="35" t="s">
        <v>162</v>
      </c>
      <c r="D69" s="23">
        <v>132503.31</v>
      </c>
      <c r="E69" s="23">
        <v>0</v>
      </c>
      <c r="F69" s="23">
        <f t="shared" si="2"/>
        <v>132503.31</v>
      </c>
      <c r="G69" s="23">
        <v>0</v>
      </c>
      <c r="H69" s="23">
        <v>306.58999999999997</v>
      </c>
      <c r="I69" s="23">
        <v>8662.68</v>
      </c>
      <c r="J69" s="23">
        <v>0</v>
      </c>
      <c r="K69" s="23">
        <v>930.99</v>
      </c>
      <c r="L69" s="23">
        <v>0</v>
      </c>
      <c r="M69" s="36">
        <v>0</v>
      </c>
      <c r="N69" s="25">
        <f t="shared" si="3"/>
        <v>142403.56999999998</v>
      </c>
    </row>
    <row r="70" spans="1:14" x14ac:dyDescent="0.35">
      <c r="A70" s="33" t="s">
        <v>243</v>
      </c>
      <c r="B70" s="29" t="s">
        <v>163</v>
      </c>
      <c r="C70" s="21" t="s">
        <v>164</v>
      </c>
      <c r="D70" s="22">
        <v>60863.09</v>
      </c>
      <c r="E70" s="22">
        <v>0</v>
      </c>
      <c r="F70" s="23">
        <f t="shared" si="2"/>
        <v>60863.09</v>
      </c>
      <c r="G70" s="22">
        <v>59.19</v>
      </c>
      <c r="H70" s="22">
        <v>132.66999999999999</v>
      </c>
      <c r="I70" s="22">
        <v>2077.94</v>
      </c>
      <c r="J70" s="22">
        <v>0</v>
      </c>
      <c r="K70" s="22">
        <v>1390.87</v>
      </c>
      <c r="L70" s="22">
        <v>0</v>
      </c>
      <c r="M70" s="24">
        <v>0</v>
      </c>
      <c r="N70" s="25">
        <f t="shared" si="3"/>
        <v>64523.76</v>
      </c>
    </row>
    <row r="71" spans="1:14" x14ac:dyDescent="0.35">
      <c r="A71" s="33" t="s">
        <v>243</v>
      </c>
      <c r="B71" s="29" t="s">
        <v>165</v>
      </c>
      <c r="C71" s="21" t="s">
        <v>166</v>
      </c>
      <c r="D71" s="22">
        <v>99306.02</v>
      </c>
      <c r="E71" s="22">
        <v>0</v>
      </c>
      <c r="F71" s="23">
        <f t="shared" si="2"/>
        <v>99306.02</v>
      </c>
      <c r="G71" s="22">
        <v>0</v>
      </c>
      <c r="H71" s="22">
        <v>0</v>
      </c>
      <c r="I71" s="22">
        <v>1496.77</v>
      </c>
      <c r="J71" s="22">
        <v>0</v>
      </c>
      <c r="K71" s="22">
        <v>0</v>
      </c>
      <c r="L71" s="22">
        <v>0</v>
      </c>
      <c r="M71" s="24">
        <v>0</v>
      </c>
      <c r="N71" s="25">
        <f t="shared" si="3"/>
        <v>100802.79000000001</v>
      </c>
    </row>
    <row r="72" spans="1:14" x14ac:dyDescent="0.35">
      <c r="A72" s="33" t="s">
        <v>243</v>
      </c>
      <c r="B72" s="29" t="s">
        <v>167</v>
      </c>
      <c r="C72" s="21" t="s">
        <v>168</v>
      </c>
      <c r="D72" s="22">
        <v>91860.160000000003</v>
      </c>
      <c r="E72" s="22">
        <v>0</v>
      </c>
      <c r="F72" s="23">
        <f t="shared" si="2"/>
        <v>91860.160000000003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4">
        <v>0</v>
      </c>
      <c r="N72" s="25">
        <f t="shared" si="3"/>
        <v>91860.160000000003</v>
      </c>
    </row>
    <row r="73" spans="1:14" x14ac:dyDescent="0.35">
      <c r="A73" s="33" t="s">
        <v>243</v>
      </c>
      <c r="B73" s="29" t="s">
        <v>169</v>
      </c>
      <c r="C73" s="21" t="s">
        <v>170</v>
      </c>
      <c r="D73" s="22">
        <v>58863.07</v>
      </c>
      <c r="E73" s="22">
        <v>0</v>
      </c>
      <c r="F73" s="23">
        <f t="shared" si="2"/>
        <v>58863.07</v>
      </c>
      <c r="G73" s="22">
        <v>434.14</v>
      </c>
      <c r="H73" s="22">
        <v>2052.3200000000002</v>
      </c>
      <c r="I73" s="22">
        <v>48583.45</v>
      </c>
      <c r="J73" s="22">
        <v>0</v>
      </c>
      <c r="K73" s="22">
        <v>1118.52</v>
      </c>
      <c r="L73" s="22">
        <v>0</v>
      </c>
      <c r="M73" s="24">
        <v>0</v>
      </c>
      <c r="N73" s="25">
        <f t="shared" si="3"/>
        <v>111051.5</v>
      </c>
    </row>
    <row r="74" spans="1:14" ht="15" customHeight="1" x14ac:dyDescent="0.35">
      <c r="A74" s="33" t="s">
        <v>243</v>
      </c>
      <c r="B74" s="34" t="s">
        <v>171</v>
      </c>
      <c r="C74" s="35" t="s">
        <v>172</v>
      </c>
      <c r="D74" s="23">
        <v>66181.149999999994</v>
      </c>
      <c r="E74" s="23">
        <v>0</v>
      </c>
      <c r="F74" s="23">
        <f t="shared" si="2"/>
        <v>66181.149999999994</v>
      </c>
      <c r="G74" s="23">
        <v>1400.79</v>
      </c>
      <c r="H74" s="23">
        <v>5018.3999999999996</v>
      </c>
      <c r="I74" s="23">
        <v>18378.689999999999</v>
      </c>
      <c r="J74" s="23">
        <v>0</v>
      </c>
      <c r="K74" s="23">
        <v>1091.1600000000001</v>
      </c>
      <c r="L74" s="23">
        <v>0</v>
      </c>
      <c r="M74" s="36">
        <v>0</v>
      </c>
      <c r="N74" s="25">
        <f t="shared" si="3"/>
        <v>92070.189999999988</v>
      </c>
    </row>
    <row r="75" spans="1:14" x14ac:dyDescent="0.35">
      <c r="A75" s="33" t="s">
        <v>243</v>
      </c>
      <c r="B75" s="29" t="s">
        <v>173</v>
      </c>
      <c r="C75" s="21" t="s">
        <v>174</v>
      </c>
      <c r="D75" s="22">
        <v>70778.28</v>
      </c>
      <c r="E75" s="22">
        <v>0</v>
      </c>
      <c r="F75" s="23">
        <f t="shared" si="2"/>
        <v>70778.28</v>
      </c>
      <c r="G75" s="22">
        <v>0</v>
      </c>
      <c r="H75" s="22">
        <v>979.01</v>
      </c>
      <c r="I75" s="22">
        <v>1667.93</v>
      </c>
      <c r="J75" s="22">
        <v>0</v>
      </c>
      <c r="K75" s="22">
        <v>1052.5</v>
      </c>
      <c r="L75" s="22">
        <v>0</v>
      </c>
      <c r="M75" s="24">
        <v>0</v>
      </c>
      <c r="N75" s="25">
        <f t="shared" si="3"/>
        <v>74477.719999999987</v>
      </c>
    </row>
    <row r="76" spans="1:14" x14ac:dyDescent="0.35">
      <c r="A76" s="33" t="s">
        <v>243</v>
      </c>
      <c r="B76" s="29" t="s">
        <v>175</v>
      </c>
      <c r="C76" s="21" t="s">
        <v>176</v>
      </c>
      <c r="D76" s="22">
        <v>176230</v>
      </c>
      <c r="E76" s="22">
        <v>0</v>
      </c>
      <c r="F76" s="23">
        <f t="shared" si="2"/>
        <v>176230</v>
      </c>
      <c r="G76" s="22">
        <v>0</v>
      </c>
      <c r="H76" s="22">
        <v>254.48</v>
      </c>
      <c r="I76" s="22">
        <v>202175.33</v>
      </c>
      <c r="J76" s="22">
        <v>0</v>
      </c>
      <c r="K76" s="22">
        <v>8399.17</v>
      </c>
      <c r="L76" s="22">
        <v>0</v>
      </c>
      <c r="M76" s="24">
        <v>0</v>
      </c>
      <c r="N76" s="25">
        <f t="shared" si="3"/>
        <v>387058.98</v>
      </c>
    </row>
    <row r="77" spans="1:14" x14ac:dyDescent="0.35">
      <c r="A77" s="33" t="s">
        <v>243</v>
      </c>
      <c r="B77" s="29" t="s">
        <v>177</v>
      </c>
      <c r="C77" s="21" t="s">
        <v>178</v>
      </c>
      <c r="D77" s="22">
        <v>475392.13</v>
      </c>
      <c r="E77" s="22">
        <v>0</v>
      </c>
      <c r="F77" s="23">
        <f t="shared" si="2"/>
        <v>475392.13</v>
      </c>
      <c r="G77" s="22">
        <v>0</v>
      </c>
      <c r="H77" s="22">
        <v>1351035.72</v>
      </c>
      <c r="I77" s="22">
        <v>9414.5499999999993</v>
      </c>
      <c r="J77" s="22">
        <v>0</v>
      </c>
      <c r="K77" s="22">
        <v>1947.35</v>
      </c>
      <c r="L77" s="22">
        <v>0</v>
      </c>
      <c r="M77" s="24">
        <v>0</v>
      </c>
      <c r="N77" s="25">
        <f t="shared" si="3"/>
        <v>1837789.7500000002</v>
      </c>
    </row>
    <row r="78" spans="1:14" ht="15" customHeight="1" x14ac:dyDescent="0.35">
      <c r="A78" s="33" t="s">
        <v>243</v>
      </c>
      <c r="B78" s="34" t="s">
        <v>179</v>
      </c>
      <c r="C78" s="35" t="s">
        <v>180</v>
      </c>
      <c r="D78" s="23">
        <v>1401173.23</v>
      </c>
      <c r="E78" s="23">
        <v>3337.2</v>
      </c>
      <c r="F78" s="23">
        <f t="shared" si="2"/>
        <v>1404510.43</v>
      </c>
      <c r="G78" s="23">
        <v>126552.58</v>
      </c>
      <c r="H78" s="23">
        <v>27465.37</v>
      </c>
      <c r="I78" s="23">
        <v>423645.22</v>
      </c>
      <c r="J78" s="23">
        <v>1496.47</v>
      </c>
      <c r="K78" s="23">
        <v>3600.82</v>
      </c>
      <c r="L78" s="23">
        <v>0</v>
      </c>
      <c r="M78" s="36">
        <v>6511.96</v>
      </c>
      <c r="N78" s="25">
        <f t="shared" si="3"/>
        <v>1993782.85</v>
      </c>
    </row>
    <row r="79" spans="1:14" x14ac:dyDescent="0.35">
      <c r="A79" s="33" t="s">
        <v>243</v>
      </c>
      <c r="B79" s="29" t="s">
        <v>181</v>
      </c>
      <c r="C79" s="21" t="s">
        <v>182</v>
      </c>
      <c r="D79" s="22">
        <v>231475.39</v>
      </c>
      <c r="E79" s="22">
        <v>42.03</v>
      </c>
      <c r="F79" s="23">
        <f t="shared" si="2"/>
        <v>231517.42</v>
      </c>
      <c r="G79" s="22">
        <v>0</v>
      </c>
      <c r="H79" s="22">
        <v>1.61</v>
      </c>
      <c r="I79" s="22">
        <v>9622.7199999999993</v>
      </c>
      <c r="J79" s="22">
        <v>0</v>
      </c>
      <c r="K79" s="22">
        <v>332.99</v>
      </c>
      <c r="L79" s="22">
        <v>0</v>
      </c>
      <c r="M79" s="24">
        <v>0</v>
      </c>
      <c r="N79" s="25">
        <f t="shared" si="3"/>
        <v>241474.74</v>
      </c>
    </row>
    <row r="80" spans="1:14" x14ac:dyDescent="0.35">
      <c r="A80" s="33" t="s">
        <v>243</v>
      </c>
      <c r="B80" s="29" t="s">
        <v>183</v>
      </c>
      <c r="C80" s="21" t="s">
        <v>184</v>
      </c>
      <c r="D80" s="22">
        <v>64561.47</v>
      </c>
      <c r="E80" s="22">
        <v>0</v>
      </c>
      <c r="F80" s="23">
        <f t="shared" si="2"/>
        <v>64561.47</v>
      </c>
      <c r="G80" s="22">
        <v>911.83</v>
      </c>
      <c r="H80" s="22">
        <v>3110.89</v>
      </c>
      <c r="I80" s="22">
        <v>5116.8100000000004</v>
      </c>
      <c r="J80" s="22">
        <v>151.34</v>
      </c>
      <c r="K80" s="22">
        <v>624.27</v>
      </c>
      <c r="L80" s="22">
        <v>0</v>
      </c>
      <c r="M80" s="24">
        <v>0</v>
      </c>
      <c r="N80" s="25">
        <f t="shared" si="3"/>
        <v>74476.61</v>
      </c>
    </row>
    <row r="81" spans="1:14" x14ac:dyDescent="0.35">
      <c r="A81" s="33" t="s">
        <v>243</v>
      </c>
      <c r="B81" s="29" t="s">
        <v>185</v>
      </c>
      <c r="C81" s="21" t="s">
        <v>186</v>
      </c>
      <c r="D81" s="22">
        <v>385056.1</v>
      </c>
      <c r="E81" s="22">
        <v>0</v>
      </c>
      <c r="F81" s="23">
        <f t="shared" si="2"/>
        <v>385056.1</v>
      </c>
      <c r="G81" s="22">
        <v>0</v>
      </c>
      <c r="H81" s="22">
        <v>85.02</v>
      </c>
      <c r="I81" s="22">
        <v>9303.2099999999991</v>
      </c>
      <c r="J81" s="22">
        <v>0</v>
      </c>
      <c r="K81" s="22">
        <v>307.5</v>
      </c>
      <c r="L81" s="22">
        <v>0</v>
      </c>
      <c r="M81" s="24">
        <v>0</v>
      </c>
      <c r="N81" s="25">
        <f t="shared" si="3"/>
        <v>394751.83</v>
      </c>
    </row>
    <row r="82" spans="1:14" ht="15" customHeight="1" x14ac:dyDescent="0.35">
      <c r="A82" s="33" t="s">
        <v>243</v>
      </c>
      <c r="B82" s="34" t="s">
        <v>187</v>
      </c>
      <c r="C82" s="35" t="s">
        <v>188</v>
      </c>
      <c r="D82" s="23">
        <v>0</v>
      </c>
      <c r="E82" s="23">
        <v>0</v>
      </c>
      <c r="F82" s="23">
        <f t="shared" si="2"/>
        <v>0</v>
      </c>
      <c r="G82" s="23">
        <v>9.2200000000000006</v>
      </c>
      <c r="H82" s="23">
        <v>0</v>
      </c>
      <c r="I82" s="23">
        <v>1909.75</v>
      </c>
      <c r="J82" s="23">
        <v>0</v>
      </c>
      <c r="K82" s="23">
        <v>0</v>
      </c>
      <c r="L82" s="23">
        <v>0</v>
      </c>
      <c r="M82" s="36">
        <v>167.61</v>
      </c>
      <c r="N82" s="25">
        <f t="shared" si="3"/>
        <v>2086.58</v>
      </c>
    </row>
    <row r="83" spans="1:14" x14ac:dyDescent="0.35">
      <c r="A83" s="33" t="s">
        <v>243</v>
      </c>
      <c r="B83" s="29" t="s">
        <v>189</v>
      </c>
      <c r="C83" s="21" t="s">
        <v>190</v>
      </c>
      <c r="D83" s="22">
        <v>161776.91</v>
      </c>
      <c r="E83" s="22">
        <v>0</v>
      </c>
      <c r="F83" s="23">
        <f t="shared" si="2"/>
        <v>161776.91</v>
      </c>
      <c r="G83" s="22">
        <v>929.42</v>
      </c>
      <c r="H83" s="22">
        <v>2528.71</v>
      </c>
      <c r="I83" s="22">
        <v>193.64</v>
      </c>
      <c r="J83" s="22">
        <v>0</v>
      </c>
      <c r="K83" s="22">
        <v>259.83</v>
      </c>
      <c r="L83" s="22">
        <v>0</v>
      </c>
      <c r="M83" s="24">
        <v>335.22</v>
      </c>
      <c r="N83" s="25">
        <f t="shared" si="3"/>
        <v>166023.73000000001</v>
      </c>
    </row>
    <row r="84" spans="1:14" x14ac:dyDescent="0.35">
      <c r="A84" s="33" t="s">
        <v>243</v>
      </c>
      <c r="B84" s="29" t="s">
        <v>191</v>
      </c>
      <c r="C84" s="21" t="s">
        <v>192</v>
      </c>
      <c r="D84" s="22">
        <v>0</v>
      </c>
      <c r="E84" s="22">
        <v>0</v>
      </c>
      <c r="F84" s="23">
        <f t="shared" si="2"/>
        <v>0</v>
      </c>
      <c r="G84" s="22">
        <v>267.18</v>
      </c>
      <c r="H84" s="22">
        <v>6544.37</v>
      </c>
      <c r="I84" s="22">
        <v>33096.76</v>
      </c>
      <c r="J84" s="22">
        <v>0</v>
      </c>
      <c r="K84" s="22">
        <v>1321.64</v>
      </c>
      <c r="L84" s="22">
        <v>0</v>
      </c>
      <c r="M84" s="24">
        <v>0</v>
      </c>
      <c r="N84" s="25">
        <f t="shared" si="3"/>
        <v>41229.950000000004</v>
      </c>
    </row>
    <row r="85" spans="1:14" x14ac:dyDescent="0.35">
      <c r="A85" s="33" t="s">
        <v>243</v>
      </c>
      <c r="B85" s="29" t="s">
        <v>193</v>
      </c>
      <c r="C85" s="21" t="s">
        <v>194</v>
      </c>
      <c r="D85" s="22">
        <v>0</v>
      </c>
      <c r="E85" s="22">
        <v>0</v>
      </c>
      <c r="F85" s="23">
        <f t="shared" si="2"/>
        <v>0</v>
      </c>
      <c r="G85" s="22">
        <v>31293.25</v>
      </c>
      <c r="H85" s="22">
        <v>0</v>
      </c>
      <c r="I85" s="22">
        <v>12371.77</v>
      </c>
      <c r="J85" s="22">
        <v>0</v>
      </c>
      <c r="K85" s="22">
        <v>0</v>
      </c>
      <c r="L85" s="22">
        <v>0</v>
      </c>
      <c r="M85" s="24">
        <v>0</v>
      </c>
      <c r="N85" s="25">
        <f t="shared" si="3"/>
        <v>43665.020000000004</v>
      </c>
    </row>
    <row r="86" spans="1:14" x14ac:dyDescent="0.35">
      <c r="A86" s="33" t="s">
        <v>243</v>
      </c>
      <c r="B86" s="29" t="s">
        <v>195</v>
      </c>
      <c r="C86" s="21" t="s">
        <v>196</v>
      </c>
      <c r="D86" s="22">
        <v>78593.259999999995</v>
      </c>
      <c r="E86" s="22">
        <v>0</v>
      </c>
      <c r="F86" s="23">
        <f t="shared" si="2"/>
        <v>78593.259999999995</v>
      </c>
      <c r="G86" s="22">
        <v>0</v>
      </c>
      <c r="H86" s="22">
        <v>0</v>
      </c>
      <c r="I86" s="22">
        <v>4000</v>
      </c>
      <c r="J86" s="22">
        <v>0</v>
      </c>
      <c r="K86" s="22">
        <v>0</v>
      </c>
      <c r="L86" s="22">
        <v>0</v>
      </c>
      <c r="M86" s="24">
        <v>0</v>
      </c>
      <c r="N86" s="25">
        <f t="shared" si="3"/>
        <v>82593.259999999995</v>
      </c>
    </row>
    <row r="87" spans="1:14" ht="15" customHeight="1" x14ac:dyDescent="0.35">
      <c r="A87" s="33" t="s">
        <v>243</v>
      </c>
      <c r="B87" s="34" t="s">
        <v>197</v>
      </c>
      <c r="C87" s="35" t="s">
        <v>198</v>
      </c>
      <c r="D87" s="23">
        <v>58000.08</v>
      </c>
      <c r="E87" s="23">
        <v>0</v>
      </c>
      <c r="F87" s="23">
        <f t="shared" si="2"/>
        <v>58000.08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36">
        <v>0</v>
      </c>
      <c r="N87" s="25">
        <f t="shared" si="3"/>
        <v>58000.08</v>
      </c>
    </row>
    <row r="88" spans="1:14" x14ac:dyDescent="0.35">
      <c r="A88" s="33" t="s">
        <v>243</v>
      </c>
      <c r="B88" s="29" t="s">
        <v>199</v>
      </c>
      <c r="C88" s="21" t="s">
        <v>200</v>
      </c>
      <c r="D88" s="22">
        <v>0</v>
      </c>
      <c r="E88" s="22">
        <v>0</v>
      </c>
      <c r="F88" s="23">
        <f t="shared" si="2"/>
        <v>0</v>
      </c>
      <c r="G88" s="22">
        <v>0</v>
      </c>
      <c r="H88" s="22">
        <v>0</v>
      </c>
      <c r="I88" s="22">
        <v>1348.41</v>
      </c>
      <c r="J88" s="22">
        <v>0</v>
      </c>
      <c r="K88" s="22">
        <v>0</v>
      </c>
      <c r="L88" s="22">
        <v>0</v>
      </c>
      <c r="M88" s="24">
        <v>0</v>
      </c>
      <c r="N88" s="25">
        <f t="shared" si="3"/>
        <v>1348.41</v>
      </c>
    </row>
    <row r="89" spans="1:14" x14ac:dyDescent="0.35">
      <c r="A89" s="33" t="s">
        <v>243</v>
      </c>
      <c r="B89" s="29" t="s">
        <v>209</v>
      </c>
      <c r="C89" s="21" t="s">
        <v>210</v>
      </c>
      <c r="D89" s="22">
        <v>70024.679999999993</v>
      </c>
      <c r="E89" s="22">
        <v>0</v>
      </c>
      <c r="F89" s="23">
        <f t="shared" si="2"/>
        <v>70024.679999999993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4">
        <v>0</v>
      </c>
      <c r="N89" s="25">
        <f t="shared" si="3"/>
        <v>70024.679999999993</v>
      </c>
    </row>
    <row r="90" spans="1:14" ht="15" customHeight="1" x14ac:dyDescent="0.35">
      <c r="A90" s="33" t="s">
        <v>243</v>
      </c>
      <c r="B90" s="34" t="s">
        <v>213</v>
      </c>
      <c r="C90" s="35" t="s">
        <v>214</v>
      </c>
      <c r="D90" s="23">
        <v>41018.61</v>
      </c>
      <c r="E90" s="23">
        <v>0</v>
      </c>
      <c r="F90" s="23">
        <f t="shared" si="2"/>
        <v>41018.61</v>
      </c>
      <c r="G90" s="23">
        <v>0</v>
      </c>
      <c r="H90" s="23">
        <v>0</v>
      </c>
      <c r="I90" s="23">
        <v>123994.95</v>
      </c>
      <c r="J90" s="23">
        <v>0</v>
      </c>
      <c r="K90" s="23">
        <v>0</v>
      </c>
      <c r="L90" s="23">
        <v>0</v>
      </c>
      <c r="M90" s="36">
        <v>0</v>
      </c>
      <c r="N90" s="25">
        <f t="shared" si="3"/>
        <v>165013.56</v>
      </c>
    </row>
    <row r="91" spans="1:14" x14ac:dyDescent="0.35">
      <c r="A91" s="33" t="s">
        <v>243</v>
      </c>
      <c r="B91" s="29" t="s">
        <v>215</v>
      </c>
      <c r="C91" s="21" t="s">
        <v>216</v>
      </c>
      <c r="D91" s="22">
        <v>68088.08</v>
      </c>
      <c r="E91" s="22">
        <v>0</v>
      </c>
      <c r="F91" s="23">
        <f t="shared" si="2"/>
        <v>68088.08</v>
      </c>
      <c r="G91" s="22">
        <v>3550.87</v>
      </c>
      <c r="H91" s="22">
        <v>6847.11</v>
      </c>
      <c r="I91" s="22">
        <v>3869.8</v>
      </c>
      <c r="J91" s="22">
        <v>0</v>
      </c>
      <c r="K91" s="22">
        <v>1991.6</v>
      </c>
      <c r="L91" s="22">
        <v>0</v>
      </c>
      <c r="M91" s="24">
        <v>0</v>
      </c>
      <c r="N91" s="25">
        <f t="shared" si="3"/>
        <v>84347.46</v>
      </c>
    </row>
    <row r="92" spans="1:14" x14ac:dyDescent="0.35">
      <c r="A92" s="33" t="s">
        <v>243</v>
      </c>
      <c r="B92" s="29" t="s">
        <v>217</v>
      </c>
      <c r="C92" s="21" t="s">
        <v>218</v>
      </c>
      <c r="D92" s="22">
        <v>186478.86</v>
      </c>
      <c r="E92" s="22">
        <v>0</v>
      </c>
      <c r="F92" s="23">
        <f t="shared" si="2"/>
        <v>186478.86</v>
      </c>
      <c r="G92" s="22">
        <v>3.95</v>
      </c>
      <c r="H92" s="22">
        <v>81.819999999999993</v>
      </c>
      <c r="I92" s="22">
        <v>6906.56</v>
      </c>
      <c r="J92" s="22">
        <v>0</v>
      </c>
      <c r="K92" s="22">
        <v>0</v>
      </c>
      <c r="L92" s="22">
        <v>0</v>
      </c>
      <c r="M92" s="24">
        <v>0</v>
      </c>
      <c r="N92" s="25">
        <f t="shared" si="3"/>
        <v>193471.19</v>
      </c>
    </row>
    <row r="93" spans="1:14" x14ac:dyDescent="0.35">
      <c r="A93" s="33" t="s">
        <v>243</v>
      </c>
      <c r="B93" s="29" t="s">
        <v>219</v>
      </c>
      <c r="C93" s="21" t="s">
        <v>220</v>
      </c>
      <c r="D93" s="22">
        <v>69568.649999999994</v>
      </c>
      <c r="E93" s="22">
        <v>0</v>
      </c>
      <c r="F93" s="23">
        <f t="shared" si="2"/>
        <v>69568.649999999994</v>
      </c>
      <c r="G93" s="22">
        <v>0</v>
      </c>
      <c r="H93" s="22">
        <v>0</v>
      </c>
      <c r="I93" s="22">
        <v>11358.21</v>
      </c>
      <c r="J93" s="22">
        <v>0</v>
      </c>
      <c r="K93" s="22">
        <v>0</v>
      </c>
      <c r="L93" s="22">
        <v>0</v>
      </c>
      <c r="M93" s="24">
        <v>0</v>
      </c>
      <c r="N93" s="25">
        <f t="shared" si="3"/>
        <v>80926.859999999986</v>
      </c>
    </row>
    <row r="94" spans="1:14" x14ac:dyDescent="0.35">
      <c r="A94" s="33" t="s">
        <v>243</v>
      </c>
      <c r="B94" s="29" t="s">
        <v>221</v>
      </c>
      <c r="C94" s="21" t="s">
        <v>222</v>
      </c>
      <c r="D94" s="22">
        <v>149934.89000000001</v>
      </c>
      <c r="E94" s="22">
        <v>0</v>
      </c>
      <c r="F94" s="23">
        <f t="shared" si="2"/>
        <v>149934.89000000001</v>
      </c>
      <c r="G94" s="22">
        <v>15205.88</v>
      </c>
      <c r="H94" s="22">
        <v>9698.17</v>
      </c>
      <c r="I94" s="22">
        <v>2571.81</v>
      </c>
      <c r="J94" s="22">
        <v>0</v>
      </c>
      <c r="K94" s="22">
        <v>4642.92</v>
      </c>
      <c r="L94" s="22">
        <v>0</v>
      </c>
      <c r="M94" s="24">
        <v>0</v>
      </c>
      <c r="N94" s="25">
        <f t="shared" si="3"/>
        <v>182053.67000000004</v>
      </c>
    </row>
    <row r="95" spans="1:14" x14ac:dyDescent="0.35">
      <c r="A95" s="33" t="s">
        <v>243</v>
      </c>
      <c r="B95" s="34" t="s">
        <v>223</v>
      </c>
      <c r="C95" s="35" t="s">
        <v>224</v>
      </c>
      <c r="D95" s="23">
        <v>65944.92</v>
      </c>
      <c r="E95" s="23">
        <v>0</v>
      </c>
      <c r="F95" s="23">
        <f t="shared" si="2"/>
        <v>65944.92</v>
      </c>
      <c r="G95" s="23">
        <v>59.84</v>
      </c>
      <c r="H95" s="23">
        <v>375.99</v>
      </c>
      <c r="I95" s="23">
        <v>14042.96</v>
      </c>
      <c r="J95" s="23">
        <v>0</v>
      </c>
      <c r="K95" s="23">
        <v>4236.38</v>
      </c>
      <c r="L95" s="23">
        <v>0</v>
      </c>
      <c r="M95" s="36">
        <v>0</v>
      </c>
      <c r="N95" s="25">
        <f t="shared" si="3"/>
        <v>84660.09</v>
      </c>
    </row>
    <row r="96" spans="1:14" x14ac:dyDescent="0.35">
      <c r="A96" s="31"/>
      <c r="B96" s="30" t="s">
        <v>225</v>
      </c>
      <c r="C96" s="11"/>
      <c r="D96" s="7">
        <f>SUM(D2:D95)</f>
        <v>177463658.18000001</v>
      </c>
      <c r="E96" s="7">
        <f t="shared" ref="E96:M96" si="4">SUM(E2:E95)</f>
        <v>70347167</v>
      </c>
      <c r="F96" s="7">
        <f t="shared" si="4"/>
        <v>247810825.18000001</v>
      </c>
      <c r="G96" s="7">
        <f t="shared" si="4"/>
        <v>39118250.039999999</v>
      </c>
      <c r="H96" s="7">
        <f t="shared" si="4"/>
        <v>20301253.629999999</v>
      </c>
      <c r="I96" s="7">
        <f t="shared" si="4"/>
        <v>52076420.120000005</v>
      </c>
      <c r="J96" s="7">
        <f t="shared" si="4"/>
        <v>10510484.74</v>
      </c>
      <c r="K96" s="7">
        <f t="shared" si="4"/>
        <v>808145.02999999991</v>
      </c>
      <c r="L96" s="7">
        <f t="shared" si="4"/>
        <v>5526533.7699999996</v>
      </c>
      <c r="M96" s="7">
        <f t="shared" si="4"/>
        <v>8784183.9600000028</v>
      </c>
      <c r="N96" s="17">
        <f>SUM(N2:N95)</f>
        <v>384936096.47000009</v>
      </c>
    </row>
  </sheetData>
  <autoFilter ref="A1:N96" xr:uid="{93D4BE12-6519-4735-8115-7B495B15687D}"/>
  <pageMargins left="0.196850393700787" right="0.196850393700787" top="0.196850393700787" bottom="0.196850393700787" header="0.196850393700787" footer="0.196850393700787"/>
  <pageSetup paperSize="9" orientation="landscape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3BF1A-C941-4246-8F51-9FEDD8A416C4}">
  <dimension ref="A7:V75"/>
  <sheetViews>
    <sheetView topLeftCell="A25" zoomScale="80" zoomScaleNormal="80" workbookViewId="0">
      <selection activeCell="O57" sqref="O57"/>
    </sheetView>
  </sheetViews>
  <sheetFormatPr defaultRowHeight="14.5" x14ac:dyDescent="0.35"/>
  <cols>
    <col min="1" max="1" width="11.1796875" customWidth="1"/>
    <col min="2" max="2" width="56.36328125" customWidth="1"/>
    <col min="3" max="3" width="16" customWidth="1"/>
    <col min="4" max="4" width="13.81640625" customWidth="1"/>
    <col min="5" max="5" width="16" customWidth="1"/>
    <col min="6" max="6" width="14.81640625" customWidth="1"/>
    <col min="7" max="7" width="14.1796875" customWidth="1"/>
    <col min="8" max="8" width="14.7265625" customWidth="1"/>
    <col min="9" max="9" width="12.81640625" customWidth="1"/>
    <col min="10" max="10" width="16.1796875" customWidth="1"/>
    <col min="11" max="11" width="12.26953125" customWidth="1"/>
    <col min="12" max="12" width="14" customWidth="1"/>
    <col min="13" max="13" width="14.81640625" customWidth="1"/>
    <col min="14" max="14" width="11.36328125" style="45" customWidth="1"/>
    <col min="15" max="15" width="9.1796875" style="45"/>
    <col min="16" max="16" width="13.54296875" style="45" customWidth="1"/>
    <col min="17" max="17" width="10.26953125" style="45" customWidth="1"/>
    <col min="18" max="18" width="9.1796875" style="45"/>
    <col min="19" max="19" width="12.36328125" style="58" customWidth="1"/>
    <col min="20" max="20" width="23.36328125" customWidth="1"/>
  </cols>
  <sheetData>
    <row r="7" spans="1:21" ht="18.5" x14ac:dyDescent="0.45">
      <c r="A7" s="105" t="s">
        <v>267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</row>
    <row r="10" spans="1:21" ht="43.5" x14ac:dyDescent="0.35">
      <c r="A10" s="39" t="s">
        <v>238</v>
      </c>
      <c r="B10" s="39" t="s">
        <v>239</v>
      </c>
      <c r="C10" s="39" t="s">
        <v>228</v>
      </c>
      <c r="D10" s="39" t="s">
        <v>229</v>
      </c>
      <c r="E10" s="42" t="s">
        <v>230</v>
      </c>
      <c r="F10" s="39" t="s">
        <v>231</v>
      </c>
      <c r="G10" s="39" t="s">
        <v>232</v>
      </c>
      <c r="H10" s="42" t="s">
        <v>233</v>
      </c>
      <c r="I10" s="39" t="s">
        <v>234</v>
      </c>
      <c r="J10" s="42" t="s">
        <v>235</v>
      </c>
      <c r="K10" s="39" t="s">
        <v>236</v>
      </c>
      <c r="L10" s="39" t="s">
        <v>237</v>
      </c>
      <c r="M10" s="39" t="s">
        <v>240</v>
      </c>
      <c r="N10" s="56" t="s">
        <v>244</v>
      </c>
      <c r="O10" s="40" t="s">
        <v>245</v>
      </c>
      <c r="P10" s="40" t="s">
        <v>246</v>
      </c>
      <c r="Q10" s="41" t="s">
        <v>274</v>
      </c>
      <c r="R10" s="56" t="s">
        <v>247</v>
      </c>
    </row>
    <row r="11" spans="1:21" x14ac:dyDescent="0.35">
      <c r="A11" s="31" t="s">
        <v>97</v>
      </c>
      <c r="B11" s="31" t="s">
        <v>98</v>
      </c>
      <c r="C11" s="37">
        <v>910362.39</v>
      </c>
      <c r="D11" s="37">
        <v>260209.28</v>
      </c>
      <c r="E11" s="38">
        <f>SUM(C11:D11)</f>
        <v>1170571.67</v>
      </c>
      <c r="F11" s="37">
        <v>99128.11</v>
      </c>
      <c r="G11" s="37">
        <v>61121.52</v>
      </c>
      <c r="H11" s="38">
        <v>190125.86</v>
      </c>
      <c r="I11" s="37">
        <v>10186.74</v>
      </c>
      <c r="J11" s="38">
        <v>3548.98</v>
      </c>
      <c r="K11" s="37">
        <v>18297.57</v>
      </c>
      <c r="L11" s="37">
        <v>33212.82</v>
      </c>
      <c r="M11" s="37">
        <f>SUM(E11:L11)</f>
        <v>1586193.2700000003</v>
      </c>
      <c r="N11" s="43">
        <v>615</v>
      </c>
      <c r="O11" s="50">
        <f>(E11+H11+J11)/N11</f>
        <v>2218.2870081300807</v>
      </c>
      <c r="P11" s="50">
        <f>M11/N11</f>
        <v>2579.1760487804881</v>
      </c>
      <c r="Q11" s="43">
        <v>2267</v>
      </c>
      <c r="R11" s="43">
        <f>O11-Q11</f>
        <v>-48.712991869919279</v>
      </c>
    </row>
    <row r="12" spans="1:21" x14ac:dyDescent="0.35">
      <c r="A12" s="31" t="s">
        <v>23</v>
      </c>
      <c r="B12" s="31" t="s">
        <v>24</v>
      </c>
      <c r="C12" s="37">
        <v>2533964.29</v>
      </c>
      <c r="D12" s="37">
        <v>622733.24</v>
      </c>
      <c r="E12" s="38">
        <f t="shared" ref="E12:E62" si="0">SUM(C12:D12)</f>
        <v>3156697.5300000003</v>
      </c>
      <c r="F12" s="37">
        <v>141640.62</v>
      </c>
      <c r="G12" s="37">
        <v>60770.879999999997</v>
      </c>
      <c r="H12" s="38">
        <v>995210.55</v>
      </c>
      <c r="I12" s="37">
        <v>25382.45</v>
      </c>
      <c r="J12" s="38">
        <v>15933.5</v>
      </c>
      <c r="K12" s="37">
        <v>123113.37</v>
      </c>
      <c r="L12" s="37">
        <v>98789.23</v>
      </c>
      <c r="M12" s="37">
        <f t="shared" ref="M12:M62" si="1">SUM(E12:L12)</f>
        <v>4617538.1300000008</v>
      </c>
      <c r="N12" s="43">
        <v>5902</v>
      </c>
      <c r="O12" s="50">
        <f t="shared" ref="O12:O69" si="2">(E12+H12+J12)/N12</f>
        <v>706.1744459505253</v>
      </c>
      <c r="P12" s="50">
        <f t="shared" ref="P12:P69" si="3">M12/N12</f>
        <v>782.36837173839388</v>
      </c>
      <c r="Q12" s="31">
        <v>634</v>
      </c>
      <c r="R12" s="43">
        <f t="shared" ref="R12:R62" si="4">O12-Q12</f>
        <v>72.174445950525296</v>
      </c>
      <c r="U12" s="45"/>
    </row>
    <row r="13" spans="1:21" x14ac:dyDescent="0.35">
      <c r="A13" s="31" t="s">
        <v>19</v>
      </c>
      <c r="B13" s="31" t="s">
        <v>20</v>
      </c>
      <c r="C13" s="37">
        <v>2654502.4900000002</v>
      </c>
      <c r="D13" s="37">
        <v>1805450.56</v>
      </c>
      <c r="E13" s="38">
        <f t="shared" si="0"/>
        <v>4459953.0500000007</v>
      </c>
      <c r="F13" s="37">
        <v>922424.5</v>
      </c>
      <c r="G13" s="37">
        <v>366711.2</v>
      </c>
      <c r="H13" s="38">
        <v>1151654.05</v>
      </c>
      <c r="I13" s="37">
        <v>151293.38</v>
      </c>
      <c r="J13" s="38">
        <v>15165.43</v>
      </c>
      <c r="K13" s="37">
        <v>121752.51</v>
      </c>
      <c r="L13" s="37">
        <v>132859.6</v>
      </c>
      <c r="M13" s="37">
        <f t="shared" si="1"/>
        <v>7321813.7199999997</v>
      </c>
      <c r="N13" s="43">
        <v>3513</v>
      </c>
      <c r="O13" s="50">
        <f t="shared" si="2"/>
        <v>1601.700122402505</v>
      </c>
      <c r="P13" s="50">
        <f t="shared" si="3"/>
        <v>2084.2054426416166</v>
      </c>
      <c r="Q13" s="43">
        <v>1543</v>
      </c>
      <c r="R13" s="43">
        <f t="shared" si="4"/>
        <v>58.700122402505031</v>
      </c>
      <c r="U13" s="45"/>
    </row>
    <row r="14" spans="1:21" x14ac:dyDescent="0.35">
      <c r="A14" s="31" t="s">
        <v>21</v>
      </c>
      <c r="B14" s="31" t="s">
        <v>22</v>
      </c>
      <c r="C14" s="37">
        <v>2391593.92</v>
      </c>
      <c r="D14" s="37">
        <v>1579601.94</v>
      </c>
      <c r="E14" s="38">
        <f t="shared" si="0"/>
        <v>3971195.86</v>
      </c>
      <c r="F14" s="37">
        <v>914221.84</v>
      </c>
      <c r="G14" s="37">
        <v>450299.91</v>
      </c>
      <c r="H14" s="38">
        <v>747634.7</v>
      </c>
      <c r="I14" s="37">
        <v>153584.75</v>
      </c>
      <c r="J14" s="38">
        <v>12659.55</v>
      </c>
      <c r="K14" s="37">
        <v>103561.43</v>
      </c>
      <c r="L14" s="37">
        <v>226783.88</v>
      </c>
      <c r="M14" s="37">
        <f t="shared" si="1"/>
        <v>6579941.9199999999</v>
      </c>
      <c r="N14" s="43">
        <v>3513</v>
      </c>
      <c r="O14" s="50">
        <f t="shared" si="2"/>
        <v>1346.851725021349</v>
      </c>
      <c r="P14" s="50">
        <f t="shared" si="3"/>
        <v>1873.0264503273554</v>
      </c>
      <c r="Q14" s="43">
        <v>1381</v>
      </c>
      <c r="R14" s="43">
        <f t="shared" si="4"/>
        <v>-34.148274978650988</v>
      </c>
      <c r="U14" s="45"/>
    </row>
    <row r="15" spans="1:21" x14ac:dyDescent="0.35">
      <c r="A15" s="31" t="s">
        <v>27</v>
      </c>
      <c r="B15" s="31" t="s">
        <v>28</v>
      </c>
      <c r="C15" s="37">
        <v>2583648.14</v>
      </c>
      <c r="D15" s="37">
        <v>1951595.96</v>
      </c>
      <c r="E15" s="38">
        <f t="shared" si="0"/>
        <v>4535244.0999999996</v>
      </c>
      <c r="F15" s="37">
        <v>306354.57</v>
      </c>
      <c r="G15" s="37">
        <v>347467.8</v>
      </c>
      <c r="H15" s="38">
        <v>1319697.1599999999</v>
      </c>
      <c r="I15" s="37">
        <v>206391.36</v>
      </c>
      <c r="J15" s="38">
        <v>17394.669999999998</v>
      </c>
      <c r="K15" s="37">
        <v>176298.84</v>
      </c>
      <c r="L15" s="37">
        <v>608557.06000000006</v>
      </c>
      <c r="M15" s="37">
        <f t="shared" si="1"/>
        <v>7517405.5600000005</v>
      </c>
      <c r="N15" s="43">
        <v>5340</v>
      </c>
      <c r="O15" s="50">
        <f t="shared" si="2"/>
        <v>1099.6883764044944</v>
      </c>
      <c r="P15" s="50">
        <f t="shared" si="3"/>
        <v>1407.7538501872659</v>
      </c>
      <c r="Q15" s="43">
        <v>1104</v>
      </c>
      <c r="R15" s="43">
        <f t="shared" si="4"/>
        <v>-4.3116235955055799</v>
      </c>
      <c r="U15" s="45"/>
    </row>
    <row r="16" spans="1:21" x14ac:dyDescent="0.35">
      <c r="A16" s="31" t="s">
        <v>95</v>
      </c>
      <c r="B16" s="31" t="s">
        <v>96</v>
      </c>
      <c r="C16" s="37">
        <v>1312081.3899999999</v>
      </c>
      <c r="D16" s="37">
        <v>431756.73</v>
      </c>
      <c r="E16" s="38">
        <f t="shared" si="0"/>
        <v>1743838.1199999999</v>
      </c>
      <c r="F16" s="37">
        <v>257845.57</v>
      </c>
      <c r="G16" s="37">
        <v>1822420.4</v>
      </c>
      <c r="H16" s="38">
        <v>475713.29</v>
      </c>
      <c r="I16" s="37">
        <v>81671.87</v>
      </c>
      <c r="J16" s="38">
        <v>3968.73</v>
      </c>
      <c r="K16" s="37">
        <v>46607.42</v>
      </c>
      <c r="L16" s="37">
        <v>93202.54</v>
      </c>
      <c r="M16" s="37">
        <f t="shared" si="1"/>
        <v>4525267.9400000004</v>
      </c>
      <c r="N16" s="43">
        <v>1510</v>
      </c>
      <c r="O16" s="50">
        <f t="shared" si="2"/>
        <v>1472.5298940397349</v>
      </c>
      <c r="P16" s="50">
        <f t="shared" si="3"/>
        <v>2996.8661854304637</v>
      </c>
      <c r="Q16" s="43">
        <v>1498</v>
      </c>
      <c r="R16" s="43">
        <f t="shared" si="4"/>
        <v>-25.470105960265073</v>
      </c>
      <c r="U16" s="45"/>
    </row>
    <row r="17" spans="1:21" x14ac:dyDescent="0.35">
      <c r="A17" s="31" t="s">
        <v>99</v>
      </c>
      <c r="B17" s="31" t="s">
        <v>100</v>
      </c>
      <c r="C17" s="37">
        <v>6053403.2199999997</v>
      </c>
      <c r="D17" s="37">
        <v>9304180.0700000003</v>
      </c>
      <c r="E17" s="38">
        <f t="shared" si="0"/>
        <v>15357583.289999999</v>
      </c>
      <c r="F17" s="37">
        <v>1804794.51</v>
      </c>
      <c r="G17" s="37">
        <v>1973488.38</v>
      </c>
      <c r="H17" s="38">
        <v>4636594.7300000004</v>
      </c>
      <c r="I17" s="37">
        <v>397698.94</v>
      </c>
      <c r="J17" s="38">
        <v>84024.25</v>
      </c>
      <c r="K17" s="37">
        <v>438283.69</v>
      </c>
      <c r="L17" s="37">
        <v>607262.36</v>
      </c>
      <c r="M17" s="37">
        <f t="shared" si="1"/>
        <v>25299730.150000002</v>
      </c>
      <c r="N17" s="43">
        <v>13466</v>
      </c>
      <c r="O17" s="50">
        <f t="shared" si="2"/>
        <v>1491.0294274469034</v>
      </c>
      <c r="P17" s="50">
        <f t="shared" si="3"/>
        <v>1878.7858421208973</v>
      </c>
      <c r="Q17" s="43">
        <v>1492</v>
      </c>
      <c r="R17" s="43">
        <f t="shared" si="4"/>
        <v>-0.9705725530966447</v>
      </c>
      <c r="U17" s="45"/>
    </row>
    <row r="18" spans="1:21" x14ac:dyDescent="0.35">
      <c r="A18" s="31" t="s">
        <v>101</v>
      </c>
      <c r="B18" s="31" t="s">
        <v>102</v>
      </c>
      <c r="C18" s="37">
        <v>3680421.97</v>
      </c>
      <c r="D18" s="37">
        <v>4266691.21</v>
      </c>
      <c r="E18" s="38">
        <f t="shared" si="0"/>
        <v>7947113.1799999997</v>
      </c>
      <c r="F18" s="37">
        <v>755412.02</v>
      </c>
      <c r="G18" s="37">
        <v>801354.73</v>
      </c>
      <c r="H18" s="38">
        <v>2077486.21</v>
      </c>
      <c r="I18" s="37">
        <v>159349.85999999999</v>
      </c>
      <c r="J18" s="38">
        <v>40599.15</v>
      </c>
      <c r="K18" s="37">
        <v>186057.27</v>
      </c>
      <c r="L18" s="37">
        <v>198089.81</v>
      </c>
      <c r="M18" s="37">
        <f t="shared" si="1"/>
        <v>12165462.23</v>
      </c>
      <c r="N18" s="43">
        <v>6246</v>
      </c>
      <c r="O18" s="50">
        <f t="shared" si="2"/>
        <v>1611.4631027857831</v>
      </c>
      <c r="P18" s="50">
        <f t="shared" si="3"/>
        <v>1947.7204979186681</v>
      </c>
      <c r="Q18" s="43">
        <v>1587</v>
      </c>
      <c r="R18" s="43">
        <f t="shared" si="4"/>
        <v>24.463102785783121</v>
      </c>
      <c r="U18" s="45"/>
    </row>
    <row r="19" spans="1:21" x14ac:dyDescent="0.35">
      <c r="A19" s="31" t="s">
        <v>268</v>
      </c>
      <c r="B19" s="31" t="s">
        <v>269</v>
      </c>
      <c r="C19" s="37">
        <v>108577.24</v>
      </c>
      <c r="D19" s="37">
        <v>531713.22</v>
      </c>
      <c r="E19" s="38">
        <f t="shared" si="0"/>
        <v>640290.46</v>
      </c>
      <c r="F19" s="37">
        <v>35118.769999999997</v>
      </c>
      <c r="G19" s="37">
        <v>23467.18</v>
      </c>
      <c r="H19" s="38">
        <v>158163.47</v>
      </c>
      <c r="I19" s="37">
        <v>2759.81</v>
      </c>
      <c r="J19" s="38">
        <v>816</v>
      </c>
      <c r="K19" s="37">
        <v>2330.6999999999998</v>
      </c>
      <c r="L19" s="37">
        <v>30429.27</v>
      </c>
      <c r="M19" s="37">
        <f t="shared" si="1"/>
        <v>893375.66</v>
      </c>
      <c r="N19" s="43">
        <v>110</v>
      </c>
      <c r="O19" s="46">
        <f t="shared" si="2"/>
        <v>7266.0902727272723</v>
      </c>
      <c r="P19" s="50">
        <f t="shared" si="3"/>
        <v>8121.5969090909093</v>
      </c>
      <c r="Q19" s="31">
        <v>0</v>
      </c>
      <c r="R19" s="43">
        <f t="shared" si="4"/>
        <v>7266.0902727272723</v>
      </c>
      <c r="S19" s="58" t="s">
        <v>275</v>
      </c>
    </row>
    <row r="20" spans="1:21" x14ac:dyDescent="0.35">
      <c r="A20" s="31" t="s">
        <v>105</v>
      </c>
      <c r="B20" s="31" t="s">
        <v>106</v>
      </c>
      <c r="C20" s="37">
        <v>1876776.08</v>
      </c>
      <c r="D20" s="37">
        <v>1337069.26</v>
      </c>
      <c r="E20" s="38">
        <f t="shared" si="0"/>
        <v>3213845.34</v>
      </c>
      <c r="F20" s="37">
        <v>203890.72</v>
      </c>
      <c r="G20" s="37">
        <v>213868.63</v>
      </c>
      <c r="H20" s="38">
        <v>797399.9</v>
      </c>
      <c r="I20" s="37">
        <v>41953.77</v>
      </c>
      <c r="J20" s="38">
        <v>26668.720000000001</v>
      </c>
      <c r="K20" s="37">
        <v>89369.73</v>
      </c>
      <c r="L20" s="37">
        <v>126776.41</v>
      </c>
      <c r="M20" s="37">
        <f t="shared" si="1"/>
        <v>4713773.22</v>
      </c>
      <c r="N20" s="43">
        <v>3392</v>
      </c>
      <c r="O20" s="50">
        <f t="shared" si="2"/>
        <v>1190.4227476415094</v>
      </c>
      <c r="P20" s="50">
        <f t="shared" si="3"/>
        <v>1389.673708726415</v>
      </c>
      <c r="Q20" s="43">
        <v>1153</v>
      </c>
      <c r="R20" s="43">
        <f t="shared" si="4"/>
        <v>37.422747641509432</v>
      </c>
      <c r="U20" s="45"/>
    </row>
    <row r="21" spans="1:21" x14ac:dyDescent="0.35">
      <c r="A21" s="31" t="s">
        <v>103</v>
      </c>
      <c r="B21" s="31" t="s">
        <v>104</v>
      </c>
      <c r="C21" s="37">
        <v>3857863.04</v>
      </c>
      <c r="D21" s="37">
        <v>1094689.28</v>
      </c>
      <c r="E21" s="38">
        <f t="shared" si="0"/>
        <v>4952552.32</v>
      </c>
      <c r="F21" s="37">
        <v>149027.93</v>
      </c>
      <c r="G21" s="37">
        <v>172880.01</v>
      </c>
      <c r="H21" s="38">
        <v>1346677.31</v>
      </c>
      <c r="I21" s="37">
        <v>48371.7</v>
      </c>
      <c r="J21" s="38">
        <v>19129.38</v>
      </c>
      <c r="K21" s="37">
        <v>132489.59</v>
      </c>
      <c r="L21" s="37">
        <v>478128.53</v>
      </c>
      <c r="M21" s="37">
        <f t="shared" si="1"/>
        <v>7299256.7700000005</v>
      </c>
      <c r="N21" s="43">
        <v>4640</v>
      </c>
      <c r="O21" s="50">
        <f t="shared" si="2"/>
        <v>1361.7153038793106</v>
      </c>
      <c r="P21" s="50">
        <f t="shared" si="3"/>
        <v>1573.1156831896553</v>
      </c>
      <c r="Q21" s="43">
        <v>1266</v>
      </c>
      <c r="R21" s="43">
        <f t="shared" si="4"/>
        <v>95.715303879310568</v>
      </c>
      <c r="U21" s="45"/>
    </row>
    <row r="22" spans="1:21" x14ac:dyDescent="0.35">
      <c r="A22" s="31" t="s">
        <v>107</v>
      </c>
      <c r="B22" s="31" t="s">
        <v>108</v>
      </c>
      <c r="C22" s="37">
        <v>709791.87</v>
      </c>
      <c r="D22" s="37">
        <v>958332.66</v>
      </c>
      <c r="E22" s="38">
        <f t="shared" si="0"/>
        <v>1668124.53</v>
      </c>
      <c r="F22" s="37">
        <v>98486.42</v>
      </c>
      <c r="G22" s="37">
        <v>63524.04</v>
      </c>
      <c r="H22" s="38">
        <v>313864.69</v>
      </c>
      <c r="I22" s="37">
        <v>16987.419999999998</v>
      </c>
      <c r="J22" s="38">
        <v>1106.29</v>
      </c>
      <c r="K22" s="37">
        <v>36801.35</v>
      </c>
      <c r="L22" s="37">
        <v>63636.54</v>
      </c>
      <c r="M22" s="37">
        <f t="shared" si="1"/>
        <v>2262531.2800000003</v>
      </c>
      <c r="N22" s="43">
        <v>1147</v>
      </c>
      <c r="O22" s="50">
        <f t="shared" si="2"/>
        <v>1728.9411595466433</v>
      </c>
      <c r="P22" s="50">
        <f t="shared" si="3"/>
        <v>1972.5643243243246</v>
      </c>
      <c r="Q22" s="43">
        <v>1844</v>
      </c>
      <c r="R22" s="43">
        <f t="shared" si="4"/>
        <v>-115.05884045335665</v>
      </c>
    </row>
    <row r="23" spans="1:21" x14ac:dyDescent="0.35">
      <c r="A23" s="31" t="s">
        <v>109</v>
      </c>
      <c r="B23" s="31" t="s">
        <v>110</v>
      </c>
      <c r="C23" s="37">
        <v>522722.84</v>
      </c>
      <c r="D23" s="37">
        <v>961692.69</v>
      </c>
      <c r="E23" s="38">
        <f t="shared" si="0"/>
        <v>1484415.53</v>
      </c>
      <c r="F23" s="37">
        <v>88974.12</v>
      </c>
      <c r="G23" s="37">
        <v>48187.42</v>
      </c>
      <c r="H23" s="38">
        <v>348335.54</v>
      </c>
      <c r="I23" s="37">
        <v>15649.56</v>
      </c>
      <c r="J23" s="38">
        <v>1215.42</v>
      </c>
      <c r="K23" s="37">
        <v>39893.49</v>
      </c>
      <c r="L23" s="37">
        <v>64008.44</v>
      </c>
      <c r="M23" s="37">
        <f t="shared" si="1"/>
        <v>2090679.5199999998</v>
      </c>
      <c r="N23" s="43">
        <v>1248</v>
      </c>
      <c r="O23" s="50">
        <f t="shared" si="2"/>
        <v>1469.5244310897435</v>
      </c>
      <c r="P23" s="50">
        <f t="shared" si="3"/>
        <v>1675.2239743589741</v>
      </c>
      <c r="Q23" s="43">
        <v>1476</v>
      </c>
      <c r="R23" s="43">
        <f t="shared" si="4"/>
        <v>-6.4755689102564702</v>
      </c>
    </row>
    <row r="24" spans="1:21" x14ac:dyDescent="0.35">
      <c r="A24" s="31" t="s">
        <v>31</v>
      </c>
      <c r="B24" s="31" t="s">
        <v>32</v>
      </c>
      <c r="C24" s="37">
        <v>1476805.93</v>
      </c>
      <c r="D24" s="37">
        <v>589721.52</v>
      </c>
      <c r="E24" s="38">
        <f t="shared" si="0"/>
        <v>2066527.45</v>
      </c>
      <c r="F24" s="37">
        <v>55132.28</v>
      </c>
      <c r="G24" s="37">
        <v>23145.01</v>
      </c>
      <c r="H24" s="38">
        <v>1428074.13</v>
      </c>
      <c r="I24" s="37">
        <v>27455.43</v>
      </c>
      <c r="J24" s="38">
        <v>8248.17</v>
      </c>
      <c r="K24" s="37">
        <v>67526.61</v>
      </c>
      <c r="L24" s="37">
        <v>52366.95</v>
      </c>
      <c r="M24" s="37">
        <f t="shared" si="1"/>
        <v>3728476.03</v>
      </c>
      <c r="N24" s="43">
        <v>2543</v>
      </c>
      <c r="O24" s="50">
        <f t="shared" si="2"/>
        <v>1377.4477978765237</v>
      </c>
      <c r="P24" s="50">
        <f t="shared" si="3"/>
        <v>1466.1722493118364</v>
      </c>
      <c r="Q24" s="43">
        <v>1388</v>
      </c>
      <c r="R24" s="43">
        <f t="shared" si="4"/>
        <v>-10.552202123476263</v>
      </c>
      <c r="U24" s="45"/>
    </row>
    <row r="25" spans="1:21" x14ac:dyDescent="0.35">
      <c r="A25" s="31" t="s">
        <v>33</v>
      </c>
      <c r="B25" s="31" t="s">
        <v>34</v>
      </c>
      <c r="C25" s="37">
        <v>2595948.25</v>
      </c>
      <c r="D25" s="37">
        <v>1803672.81</v>
      </c>
      <c r="E25" s="38">
        <f t="shared" si="0"/>
        <v>4399621.0600000005</v>
      </c>
      <c r="F25" s="37">
        <v>446502.81</v>
      </c>
      <c r="G25" s="37">
        <v>911759.19</v>
      </c>
      <c r="H25" s="38">
        <v>1276361.77</v>
      </c>
      <c r="I25" s="37">
        <v>360062.91</v>
      </c>
      <c r="J25" s="38">
        <v>12967.62</v>
      </c>
      <c r="K25" s="37">
        <v>178290.65</v>
      </c>
      <c r="L25" s="37">
        <v>146460.32</v>
      </c>
      <c r="M25" s="37">
        <f t="shared" si="1"/>
        <v>7732026.330000001</v>
      </c>
      <c r="N25" s="43">
        <v>5576</v>
      </c>
      <c r="O25" s="50">
        <f t="shared" si="2"/>
        <v>1020.2565369440459</v>
      </c>
      <c r="P25" s="50">
        <f t="shared" si="3"/>
        <v>1386.6618238880919</v>
      </c>
      <c r="Q25" s="31">
        <v>986</v>
      </c>
      <c r="R25" s="43">
        <f t="shared" si="4"/>
        <v>34.256536944045934</v>
      </c>
      <c r="U25" s="45"/>
    </row>
    <row r="26" spans="1:21" x14ac:dyDescent="0.35">
      <c r="A26" s="31" t="s">
        <v>35</v>
      </c>
      <c r="B26" s="31" t="s">
        <v>36</v>
      </c>
      <c r="C26" s="37">
        <v>502994.35</v>
      </c>
      <c r="D26" s="37">
        <v>208731.85</v>
      </c>
      <c r="E26" s="38">
        <f t="shared" si="0"/>
        <v>711726.2</v>
      </c>
      <c r="F26" s="37">
        <v>27920.22</v>
      </c>
      <c r="G26" s="37">
        <v>7132.36</v>
      </c>
      <c r="H26" s="38">
        <v>183471.76</v>
      </c>
      <c r="I26" s="37">
        <v>77664.63</v>
      </c>
      <c r="J26" s="38">
        <v>896.47</v>
      </c>
      <c r="K26" s="37">
        <v>20177.7</v>
      </c>
      <c r="L26" s="37">
        <v>18827.13</v>
      </c>
      <c r="M26" s="37">
        <f t="shared" si="1"/>
        <v>1047816.4699999999</v>
      </c>
      <c r="N26" s="43">
        <v>670</v>
      </c>
      <c r="O26" s="46">
        <f t="shared" si="2"/>
        <v>1337.4543731343283</v>
      </c>
      <c r="P26" s="50">
        <f t="shared" si="3"/>
        <v>1563.9051791044774</v>
      </c>
      <c r="Q26" s="31">
        <v>1337</v>
      </c>
      <c r="R26" s="43">
        <f t="shared" si="4"/>
        <v>0.45437313432830706</v>
      </c>
      <c r="S26" s="58" t="s">
        <v>258</v>
      </c>
    </row>
    <row r="27" spans="1:21" x14ac:dyDescent="0.35">
      <c r="A27" s="31" t="s">
        <v>37</v>
      </c>
      <c r="B27" s="31" t="s">
        <v>38</v>
      </c>
      <c r="C27" s="37">
        <v>4490422.7</v>
      </c>
      <c r="D27" s="37">
        <v>3301339.23</v>
      </c>
      <c r="E27" s="38">
        <f t="shared" si="0"/>
        <v>7791761.9299999997</v>
      </c>
      <c r="F27" s="37">
        <v>1067572.32</v>
      </c>
      <c r="G27" s="37">
        <v>1316934.21</v>
      </c>
      <c r="H27" s="38">
        <v>2451158.71</v>
      </c>
      <c r="I27" s="37">
        <v>662765.81999999995</v>
      </c>
      <c r="J27" s="38">
        <v>67462.16</v>
      </c>
      <c r="K27" s="37">
        <v>309337.71000000002</v>
      </c>
      <c r="L27" s="37">
        <v>469286.87</v>
      </c>
      <c r="M27" s="37">
        <f t="shared" si="1"/>
        <v>14136279.730000002</v>
      </c>
      <c r="N27" s="43">
        <v>11714</v>
      </c>
      <c r="O27" s="50">
        <f t="shared" si="2"/>
        <v>880.17609697797513</v>
      </c>
      <c r="P27" s="50">
        <f t="shared" si="3"/>
        <v>1206.7850204883048</v>
      </c>
      <c r="Q27" s="31">
        <v>865</v>
      </c>
      <c r="R27" s="43">
        <f t="shared" si="4"/>
        <v>15.176096977975135</v>
      </c>
      <c r="U27" s="45"/>
    </row>
    <row r="28" spans="1:21" x14ac:dyDescent="0.35">
      <c r="A28" s="31" t="s">
        <v>39</v>
      </c>
      <c r="B28" s="31" t="s">
        <v>40</v>
      </c>
      <c r="C28" s="37">
        <v>3945353.73</v>
      </c>
      <c r="D28" s="37">
        <v>3250060.3</v>
      </c>
      <c r="E28" s="38">
        <f t="shared" si="0"/>
        <v>7195414.0299999993</v>
      </c>
      <c r="F28" s="37">
        <v>6276770.8200000003</v>
      </c>
      <c r="G28" s="37">
        <v>2954411.4</v>
      </c>
      <c r="H28" s="38">
        <v>2188675.84</v>
      </c>
      <c r="I28" s="37">
        <v>1379379.09</v>
      </c>
      <c r="J28" s="38">
        <v>18792.02</v>
      </c>
      <c r="K28" s="37">
        <v>252322.34</v>
      </c>
      <c r="L28" s="37">
        <v>278529.43</v>
      </c>
      <c r="M28" s="37">
        <f t="shared" si="1"/>
        <v>20544294.969999999</v>
      </c>
      <c r="N28" s="43">
        <v>8386</v>
      </c>
      <c r="O28" s="50">
        <f t="shared" si="2"/>
        <v>1121.2594669687574</v>
      </c>
      <c r="P28" s="50">
        <f t="shared" si="3"/>
        <v>2449.8324552826139</v>
      </c>
      <c r="Q28" s="43">
        <v>1108</v>
      </c>
      <c r="R28" s="43">
        <f t="shared" si="4"/>
        <v>13.259466968757351</v>
      </c>
      <c r="U28" s="45"/>
    </row>
    <row r="29" spans="1:21" x14ac:dyDescent="0.35">
      <c r="A29" s="31" t="s">
        <v>41</v>
      </c>
      <c r="B29" s="31" t="s">
        <v>42</v>
      </c>
      <c r="C29" s="37">
        <v>2332975.9700000002</v>
      </c>
      <c r="D29" s="37">
        <v>65122.239999999998</v>
      </c>
      <c r="E29" s="38">
        <f t="shared" si="0"/>
        <v>2398098.2100000004</v>
      </c>
      <c r="F29" s="37">
        <v>465093.67</v>
      </c>
      <c r="G29" s="37">
        <v>594844.04</v>
      </c>
      <c r="H29" s="38">
        <v>1267028.47</v>
      </c>
      <c r="I29" s="37">
        <v>53848.89</v>
      </c>
      <c r="J29" s="38">
        <v>3923.24</v>
      </c>
      <c r="K29" s="37">
        <v>102863.34</v>
      </c>
      <c r="L29" s="37">
        <v>2641.9</v>
      </c>
      <c r="M29" s="37">
        <f t="shared" si="1"/>
        <v>4888341.7600000007</v>
      </c>
      <c r="N29" s="43">
        <v>4899</v>
      </c>
      <c r="O29" s="50">
        <f t="shared" si="2"/>
        <v>748.93854255970621</v>
      </c>
      <c r="P29" s="50">
        <f t="shared" si="3"/>
        <v>997.82440498060839</v>
      </c>
      <c r="Q29" s="31">
        <v>758</v>
      </c>
      <c r="R29" s="43">
        <f t="shared" si="4"/>
        <v>-9.0614574402937933</v>
      </c>
      <c r="U29" s="45"/>
    </row>
    <row r="30" spans="1:21" x14ac:dyDescent="0.35">
      <c r="A30" s="31" t="s">
        <v>25</v>
      </c>
      <c r="B30" s="31" t="s">
        <v>26</v>
      </c>
      <c r="C30" s="37">
        <v>165430.49</v>
      </c>
      <c r="D30" s="37">
        <v>90174.54</v>
      </c>
      <c r="E30" s="38">
        <f t="shared" si="0"/>
        <v>255605.02999999997</v>
      </c>
      <c r="F30" s="37">
        <v>6700543.6600000001</v>
      </c>
      <c r="G30" s="37">
        <v>11440.13</v>
      </c>
      <c r="H30" s="38">
        <v>95151.19</v>
      </c>
      <c r="I30" s="37">
        <v>21306.77</v>
      </c>
      <c r="J30" s="38">
        <v>1225.17</v>
      </c>
      <c r="K30" s="37">
        <v>6890.71</v>
      </c>
      <c r="L30" s="37">
        <v>7788.66</v>
      </c>
      <c r="M30" s="37">
        <f t="shared" si="1"/>
        <v>7099951.3200000003</v>
      </c>
      <c r="N30" s="43">
        <v>243</v>
      </c>
      <c r="O30" s="50">
        <f t="shared" si="2"/>
        <v>1448.4830864197529</v>
      </c>
      <c r="P30" s="50">
        <f t="shared" si="3"/>
        <v>29217.906666666669</v>
      </c>
      <c r="Q30" s="43">
        <v>1494</v>
      </c>
      <c r="R30" s="43">
        <f t="shared" si="4"/>
        <v>-45.516913580247092</v>
      </c>
    </row>
    <row r="31" spans="1:21" x14ac:dyDescent="0.35">
      <c r="A31" s="31" t="s">
        <v>43</v>
      </c>
      <c r="B31" s="31" t="s">
        <v>44</v>
      </c>
      <c r="C31" s="37">
        <v>142064.13</v>
      </c>
      <c r="D31" s="37">
        <v>151050.35</v>
      </c>
      <c r="E31" s="38">
        <f t="shared" si="0"/>
        <v>293114.48</v>
      </c>
      <c r="F31" s="37">
        <v>19576.71</v>
      </c>
      <c r="G31" s="37">
        <v>7014.07</v>
      </c>
      <c r="H31" s="38">
        <v>112626.46</v>
      </c>
      <c r="I31" s="37">
        <v>48867.68</v>
      </c>
      <c r="J31" s="38">
        <v>650.28</v>
      </c>
      <c r="K31" s="37">
        <v>15865.23</v>
      </c>
      <c r="L31" s="37">
        <v>11000.41</v>
      </c>
      <c r="M31" s="37">
        <f t="shared" si="1"/>
        <v>508715.32</v>
      </c>
      <c r="N31" s="43">
        <v>543</v>
      </c>
      <c r="O31" s="46">
        <f t="shared" si="2"/>
        <v>748.4184530386741</v>
      </c>
      <c r="P31" s="50">
        <f t="shared" si="3"/>
        <v>936.86062615101287</v>
      </c>
      <c r="Q31" s="31">
        <v>748</v>
      </c>
      <c r="R31" s="43">
        <f t="shared" si="4"/>
        <v>0.41845303867410166</v>
      </c>
      <c r="S31" s="58" t="s">
        <v>258</v>
      </c>
    </row>
    <row r="32" spans="1:21" x14ac:dyDescent="0.35">
      <c r="A32" s="31" t="s">
        <v>47</v>
      </c>
      <c r="B32" s="31" t="s">
        <v>48</v>
      </c>
      <c r="C32" s="37">
        <v>4860442.72</v>
      </c>
      <c r="D32" s="37">
        <v>4279158.9000000004</v>
      </c>
      <c r="E32" s="38">
        <f t="shared" si="0"/>
        <v>9139601.620000001</v>
      </c>
      <c r="F32" s="37">
        <v>3610263.25</v>
      </c>
      <c r="G32" s="37">
        <v>868984.01</v>
      </c>
      <c r="H32" s="38">
        <v>2126471.13</v>
      </c>
      <c r="I32" s="37">
        <v>556612.79</v>
      </c>
      <c r="J32" s="38">
        <v>23274.880000000001</v>
      </c>
      <c r="K32" s="37">
        <v>311036.99</v>
      </c>
      <c r="L32" s="37">
        <v>361919.15</v>
      </c>
      <c r="M32" s="37">
        <f t="shared" si="1"/>
        <v>16998163.82</v>
      </c>
      <c r="N32" s="43">
        <v>8688</v>
      </c>
      <c r="O32" s="50">
        <f t="shared" si="2"/>
        <v>1299.4184656998159</v>
      </c>
      <c r="P32" s="50">
        <f t="shared" si="3"/>
        <v>1956.5105686003683</v>
      </c>
      <c r="Q32" s="43">
        <v>1289</v>
      </c>
      <c r="R32" s="43">
        <f t="shared" si="4"/>
        <v>10.418465699815897</v>
      </c>
      <c r="U32" s="45"/>
    </row>
    <row r="33" spans="1:21" x14ac:dyDescent="0.35">
      <c r="A33" s="31" t="s">
        <v>49</v>
      </c>
      <c r="B33" s="31" t="s">
        <v>50</v>
      </c>
      <c r="C33" s="37">
        <v>4260040.3499999996</v>
      </c>
      <c r="D33" s="37">
        <v>3024885.99</v>
      </c>
      <c r="E33" s="38">
        <f t="shared" si="0"/>
        <v>7284926.3399999999</v>
      </c>
      <c r="F33" s="37">
        <v>939790.22</v>
      </c>
      <c r="G33" s="37">
        <v>481306.02</v>
      </c>
      <c r="H33" s="38">
        <v>1688465.54</v>
      </c>
      <c r="I33" s="37">
        <v>397195.3</v>
      </c>
      <c r="J33" s="38">
        <v>18095.650000000001</v>
      </c>
      <c r="K33" s="37">
        <v>251977.09</v>
      </c>
      <c r="L33" s="37">
        <v>351879.61</v>
      </c>
      <c r="M33" s="37">
        <f t="shared" si="1"/>
        <v>11413635.770000001</v>
      </c>
      <c r="N33" s="43">
        <v>7236</v>
      </c>
      <c r="O33" s="50">
        <f t="shared" si="2"/>
        <v>1242.6046890547264</v>
      </c>
      <c r="P33" s="50">
        <f t="shared" si="3"/>
        <v>1577.340487838585</v>
      </c>
      <c r="Q33" s="43">
        <v>1240</v>
      </c>
      <c r="R33" s="43">
        <f t="shared" si="4"/>
        <v>2.6046890547263502</v>
      </c>
      <c r="U33" s="45"/>
    </row>
    <row r="34" spans="1:21" x14ac:dyDescent="0.35">
      <c r="A34" s="31" t="s">
        <v>270</v>
      </c>
      <c r="B34" s="31" t="s">
        <v>271</v>
      </c>
      <c r="C34" s="37">
        <v>109503.52</v>
      </c>
      <c r="D34" s="37">
        <v>36324.089999999997</v>
      </c>
      <c r="E34" s="38">
        <f t="shared" si="0"/>
        <v>145827.60999999999</v>
      </c>
      <c r="F34" s="37">
        <v>14931.65</v>
      </c>
      <c r="G34" s="37">
        <v>1984.85</v>
      </c>
      <c r="H34" s="38">
        <v>39961.919999999998</v>
      </c>
      <c r="I34" s="37">
        <v>105.34</v>
      </c>
      <c r="J34" s="38">
        <v>90.77</v>
      </c>
      <c r="K34" s="37">
        <v>85.33</v>
      </c>
      <c r="L34" s="37">
        <v>2692.12</v>
      </c>
      <c r="M34" s="37">
        <f t="shared" si="1"/>
        <v>205679.58999999994</v>
      </c>
      <c r="N34" s="43">
        <v>186</v>
      </c>
      <c r="O34" s="50">
        <f t="shared" si="2"/>
        <v>999.35645161290302</v>
      </c>
      <c r="P34" s="50">
        <f t="shared" si="3"/>
        <v>1105.8042473118276</v>
      </c>
      <c r="Q34" s="31">
        <v>0</v>
      </c>
      <c r="R34" s="43">
        <f t="shared" si="4"/>
        <v>999.35645161290302</v>
      </c>
      <c r="S34" s="58" t="s">
        <v>275</v>
      </c>
    </row>
    <row r="35" spans="1:21" x14ac:dyDescent="0.35">
      <c r="A35" s="31" t="s">
        <v>51</v>
      </c>
      <c r="B35" s="31" t="s">
        <v>52</v>
      </c>
      <c r="C35" s="37">
        <v>1852431.3600000001</v>
      </c>
      <c r="D35" s="37">
        <v>754384.33</v>
      </c>
      <c r="E35" s="38">
        <f t="shared" si="0"/>
        <v>2606815.69</v>
      </c>
      <c r="F35" s="37">
        <v>156255.26999999999</v>
      </c>
      <c r="G35" s="37">
        <v>102216.66</v>
      </c>
      <c r="H35" s="38">
        <v>1020881.47</v>
      </c>
      <c r="I35" s="37">
        <v>65971.58</v>
      </c>
      <c r="J35" s="38">
        <v>9715.6200000000008</v>
      </c>
      <c r="K35" s="37">
        <v>163645.16</v>
      </c>
      <c r="L35" s="37">
        <v>71023.759999999995</v>
      </c>
      <c r="M35" s="37">
        <f t="shared" si="1"/>
        <v>4196525.21</v>
      </c>
      <c r="N35" s="43">
        <v>5865</v>
      </c>
      <c r="O35" s="50">
        <f t="shared" si="2"/>
        <v>620.18973231031543</v>
      </c>
      <c r="P35" s="50">
        <f t="shared" si="3"/>
        <v>715.5200699062234</v>
      </c>
      <c r="Q35" s="31">
        <v>595</v>
      </c>
      <c r="R35" s="43">
        <f t="shared" si="4"/>
        <v>25.189732310315435</v>
      </c>
      <c r="U35" s="45"/>
    </row>
    <row r="36" spans="1:21" x14ac:dyDescent="0.35">
      <c r="A36" s="31" t="s">
        <v>53</v>
      </c>
      <c r="B36" s="31" t="s">
        <v>54</v>
      </c>
      <c r="C36" s="37">
        <v>1679748.74</v>
      </c>
      <c r="D36" s="37">
        <v>1698257.62</v>
      </c>
      <c r="E36" s="38">
        <f t="shared" si="0"/>
        <v>3378006.3600000003</v>
      </c>
      <c r="F36" s="37">
        <v>513011.81</v>
      </c>
      <c r="G36" s="37">
        <v>685106.88</v>
      </c>
      <c r="H36" s="38">
        <v>823015.25</v>
      </c>
      <c r="I36" s="37">
        <v>255802</v>
      </c>
      <c r="J36" s="38">
        <v>10155.76</v>
      </c>
      <c r="K36" s="37">
        <v>135193.47</v>
      </c>
      <c r="L36" s="37">
        <v>162713.65</v>
      </c>
      <c r="M36" s="37">
        <f t="shared" si="1"/>
        <v>5963005.1800000006</v>
      </c>
      <c r="N36" s="43">
        <v>4334</v>
      </c>
      <c r="O36" s="50">
        <f t="shared" si="2"/>
        <v>971.66067604983846</v>
      </c>
      <c r="P36" s="50">
        <f t="shared" si="3"/>
        <v>1375.8664467005078</v>
      </c>
      <c r="Q36" s="31">
        <v>953</v>
      </c>
      <c r="R36" s="43">
        <f t="shared" si="4"/>
        <v>18.660676049838457</v>
      </c>
      <c r="U36" s="45"/>
    </row>
    <row r="37" spans="1:21" x14ac:dyDescent="0.35">
      <c r="A37" s="31" t="s">
        <v>55</v>
      </c>
      <c r="B37" s="31" t="s">
        <v>56</v>
      </c>
      <c r="C37" s="37">
        <v>3737757.83</v>
      </c>
      <c r="D37" s="37">
        <v>4444558.58</v>
      </c>
      <c r="E37" s="38">
        <f t="shared" si="0"/>
        <v>8182316.4100000001</v>
      </c>
      <c r="F37" s="37">
        <v>128258.21</v>
      </c>
      <c r="G37" s="37">
        <v>325615.93</v>
      </c>
      <c r="H37" s="38">
        <v>1644048.14</v>
      </c>
      <c r="I37" s="37">
        <v>150341.96</v>
      </c>
      <c r="J37" s="38">
        <v>36798.78</v>
      </c>
      <c r="K37" s="37">
        <v>5634.97</v>
      </c>
      <c r="L37" s="37">
        <v>539410.14</v>
      </c>
      <c r="M37" s="37">
        <f t="shared" si="1"/>
        <v>11012424.540000003</v>
      </c>
      <c r="N37" s="43">
        <v>5414</v>
      </c>
      <c r="O37" s="50">
        <f t="shared" si="2"/>
        <v>1821.78857222017</v>
      </c>
      <c r="P37" s="50">
        <f t="shared" si="3"/>
        <v>2034.0643775397123</v>
      </c>
      <c r="Q37" s="43">
        <v>1785</v>
      </c>
      <c r="R37" s="43">
        <f t="shared" si="4"/>
        <v>36.788572220169954</v>
      </c>
      <c r="U37" s="45"/>
    </row>
    <row r="38" spans="1:21" x14ac:dyDescent="0.35">
      <c r="A38" s="31" t="s">
        <v>57</v>
      </c>
      <c r="B38" s="31" t="s">
        <v>58</v>
      </c>
      <c r="C38" s="37">
        <v>1414496.18</v>
      </c>
      <c r="D38" s="37">
        <v>381604.06</v>
      </c>
      <c r="E38" s="38">
        <f t="shared" si="0"/>
        <v>1796100.24</v>
      </c>
      <c r="F38" s="37">
        <v>32434.86</v>
      </c>
      <c r="G38" s="37">
        <v>27200.27</v>
      </c>
      <c r="H38" s="38">
        <v>456349.1</v>
      </c>
      <c r="I38" s="37">
        <v>1813.61</v>
      </c>
      <c r="J38" s="38">
        <v>499.97</v>
      </c>
      <c r="K38" s="37">
        <v>217.9</v>
      </c>
      <c r="L38" s="37">
        <v>24516.74</v>
      </c>
      <c r="M38" s="37">
        <f t="shared" si="1"/>
        <v>2339132.6900000004</v>
      </c>
      <c r="N38" s="43">
        <v>2717</v>
      </c>
      <c r="O38" s="50">
        <f t="shared" si="2"/>
        <v>829.20475156422526</v>
      </c>
      <c r="P38" s="50">
        <f t="shared" si="3"/>
        <v>860.92480309164534</v>
      </c>
      <c r="Q38" s="31">
        <v>863</v>
      </c>
      <c r="R38" s="43">
        <f t="shared" si="4"/>
        <v>-33.795248435774738</v>
      </c>
      <c r="U38" s="45"/>
    </row>
    <row r="39" spans="1:21" x14ac:dyDescent="0.35">
      <c r="A39" s="31" t="s">
        <v>111</v>
      </c>
      <c r="B39" s="31" t="s">
        <v>112</v>
      </c>
      <c r="C39" s="37">
        <v>1240516.57</v>
      </c>
      <c r="D39" s="37">
        <v>2528830.13</v>
      </c>
      <c r="E39" s="38">
        <f t="shared" si="0"/>
        <v>3769346.7</v>
      </c>
      <c r="F39" s="37">
        <v>473576.08</v>
      </c>
      <c r="G39" s="37">
        <v>321779.15999999997</v>
      </c>
      <c r="H39" s="38">
        <v>569102.01</v>
      </c>
      <c r="I39" s="37">
        <v>53744.44</v>
      </c>
      <c r="J39" s="38">
        <v>8676.2800000000007</v>
      </c>
      <c r="K39" s="37">
        <v>60002.81</v>
      </c>
      <c r="L39" s="37">
        <v>168747.5</v>
      </c>
      <c r="M39" s="37">
        <f t="shared" si="1"/>
        <v>5424974.9800000004</v>
      </c>
      <c r="N39" s="43">
        <v>1574</v>
      </c>
      <c r="O39" s="50">
        <f t="shared" si="2"/>
        <v>2761.8329034307499</v>
      </c>
      <c r="P39" s="50">
        <f t="shared" si="3"/>
        <v>3446.6168869123258</v>
      </c>
      <c r="Q39" s="43">
        <v>2578</v>
      </c>
      <c r="R39" s="43">
        <f t="shared" si="4"/>
        <v>183.83290343074987</v>
      </c>
      <c r="S39" s="58" t="s">
        <v>277</v>
      </c>
      <c r="U39" s="45"/>
    </row>
    <row r="40" spans="1:21" x14ac:dyDescent="0.35">
      <c r="A40" s="31" t="s">
        <v>59</v>
      </c>
      <c r="B40" s="31" t="s">
        <v>60</v>
      </c>
      <c r="C40" s="37">
        <v>4988011.05</v>
      </c>
      <c r="D40" s="37">
        <v>3569007.13</v>
      </c>
      <c r="E40" s="38">
        <f t="shared" si="0"/>
        <v>8557018.1799999997</v>
      </c>
      <c r="F40" s="37">
        <v>1315541.08</v>
      </c>
      <c r="G40" s="37">
        <v>551693.96</v>
      </c>
      <c r="H40" s="38">
        <v>2398533.77</v>
      </c>
      <c r="I40" s="37">
        <v>231840.86</v>
      </c>
      <c r="J40" s="38">
        <v>18424.21</v>
      </c>
      <c r="K40" s="37">
        <v>326122.95</v>
      </c>
      <c r="L40" s="37">
        <v>317068.53999999998</v>
      </c>
      <c r="M40" s="37">
        <f t="shared" si="1"/>
        <v>13716243.549999997</v>
      </c>
      <c r="N40" s="43">
        <v>11294</v>
      </c>
      <c r="O40" s="50">
        <f t="shared" si="2"/>
        <v>971.66426066938197</v>
      </c>
      <c r="P40" s="50">
        <f t="shared" si="3"/>
        <v>1214.4717150699485</v>
      </c>
      <c r="Q40" s="31">
        <v>932</v>
      </c>
      <c r="R40" s="43">
        <f t="shared" si="4"/>
        <v>39.664260669381974</v>
      </c>
      <c r="U40" s="45"/>
    </row>
    <row r="41" spans="1:21" x14ac:dyDescent="0.35">
      <c r="A41" s="31" t="s">
        <v>61</v>
      </c>
      <c r="B41" s="31" t="s">
        <v>62</v>
      </c>
      <c r="C41" s="37">
        <v>2583743.84</v>
      </c>
      <c r="D41" s="37">
        <v>336113.21</v>
      </c>
      <c r="E41" s="38">
        <f t="shared" si="0"/>
        <v>2919857.05</v>
      </c>
      <c r="F41" s="37">
        <v>43554.46</v>
      </c>
      <c r="G41" s="37">
        <v>21505.87</v>
      </c>
      <c r="H41" s="38">
        <v>448598.07</v>
      </c>
      <c r="I41" s="37">
        <v>17784.560000000001</v>
      </c>
      <c r="J41" s="38">
        <v>2964.35</v>
      </c>
      <c r="K41" s="37">
        <v>78346.12</v>
      </c>
      <c r="L41" s="37">
        <v>27079.26</v>
      </c>
      <c r="M41" s="37">
        <f t="shared" si="1"/>
        <v>3559689.7399999998</v>
      </c>
      <c r="N41" s="43">
        <v>2690</v>
      </c>
      <c r="O41" s="50">
        <f t="shared" si="2"/>
        <v>1253.3157881040891</v>
      </c>
      <c r="P41" s="50">
        <f t="shared" si="3"/>
        <v>1323.3047360594794</v>
      </c>
      <c r="Q41" s="43">
        <v>1244</v>
      </c>
      <c r="R41" s="43">
        <f t="shared" si="4"/>
        <v>9.3157881040890516</v>
      </c>
      <c r="U41" s="45"/>
    </row>
    <row r="42" spans="1:21" x14ac:dyDescent="0.35">
      <c r="A42" s="31" t="s">
        <v>113</v>
      </c>
      <c r="B42" s="31" t="s">
        <v>114</v>
      </c>
      <c r="C42" s="37">
        <v>1136256.55</v>
      </c>
      <c r="D42" s="37">
        <v>565376.56000000006</v>
      </c>
      <c r="E42" s="38">
        <f t="shared" si="0"/>
        <v>1701633.11</v>
      </c>
      <c r="F42" s="37">
        <v>42757.95</v>
      </c>
      <c r="G42" s="37">
        <v>58023.24</v>
      </c>
      <c r="H42" s="38">
        <v>384533</v>
      </c>
      <c r="I42" s="37">
        <v>1401.51</v>
      </c>
      <c r="J42" s="38">
        <v>4941.3999999999996</v>
      </c>
      <c r="K42" s="37">
        <v>39996.9</v>
      </c>
      <c r="L42" s="37">
        <v>56497.46</v>
      </c>
      <c r="M42" s="37">
        <f t="shared" si="1"/>
        <v>2289784.5699999994</v>
      </c>
      <c r="N42" s="43">
        <v>1418</v>
      </c>
      <c r="O42" s="50">
        <f t="shared" si="2"/>
        <v>1474.6879478138223</v>
      </c>
      <c r="P42" s="50">
        <f t="shared" si="3"/>
        <v>1614.798709449929</v>
      </c>
      <c r="Q42" s="43">
        <v>1374</v>
      </c>
      <c r="R42" s="43">
        <f t="shared" si="4"/>
        <v>100.68794781382235</v>
      </c>
      <c r="S42" s="58" t="s">
        <v>277</v>
      </c>
      <c r="U42" s="45"/>
    </row>
    <row r="43" spans="1:21" x14ac:dyDescent="0.35">
      <c r="A43" s="31" t="s">
        <v>115</v>
      </c>
      <c r="B43" s="31" t="s">
        <v>116</v>
      </c>
      <c r="C43" s="37">
        <v>10306303.949999999</v>
      </c>
      <c r="D43" s="37">
        <v>11806643.470000001</v>
      </c>
      <c r="E43" s="38">
        <f t="shared" si="0"/>
        <v>22112947.420000002</v>
      </c>
      <c r="F43" s="37">
        <v>878801.63</v>
      </c>
      <c r="G43" s="37">
        <v>833580.82</v>
      </c>
      <c r="H43" s="38">
        <v>5546537.2199999997</v>
      </c>
      <c r="I43" s="37">
        <v>1121839.8</v>
      </c>
      <c r="J43" s="38">
        <v>147622.29999999999</v>
      </c>
      <c r="K43" s="37">
        <v>451541.37</v>
      </c>
      <c r="L43" s="37">
        <v>811505.08</v>
      </c>
      <c r="M43" s="37">
        <f t="shared" si="1"/>
        <v>31904375.640000001</v>
      </c>
      <c r="N43" s="43">
        <v>15347</v>
      </c>
      <c r="O43" s="50">
        <f t="shared" si="2"/>
        <v>1811.892027106275</v>
      </c>
      <c r="P43" s="50">
        <f t="shared" si="3"/>
        <v>2078.8672470189613</v>
      </c>
      <c r="Q43" s="43">
        <v>1826</v>
      </c>
      <c r="R43" s="43">
        <f t="shared" si="4"/>
        <v>-14.107972893724991</v>
      </c>
      <c r="U43" s="45"/>
    </row>
    <row r="44" spans="1:21" x14ac:dyDescent="0.35">
      <c r="A44" s="31" t="s">
        <v>117</v>
      </c>
      <c r="B44" s="31" t="s">
        <v>118</v>
      </c>
      <c r="C44" s="37">
        <v>2405681.06</v>
      </c>
      <c r="D44" s="37">
        <v>523156.67</v>
      </c>
      <c r="E44" s="38">
        <f t="shared" si="0"/>
        <v>2928837.73</v>
      </c>
      <c r="F44" s="37">
        <v>79434.100000000006</v>
      </c>
      <c r="G44" s="37">
        <v>187740.29</v>
      </c>
      <c r="H44" s="38">
        <v>1316513.8400000001</v>
      </c>
      <c r="I44" s="37">
        <v>12384.44</v>
      </c>
      <c r="J44" s="38">
        <v>12919.99</v>
      </c>
      <c r="K44" s="37">
        <v>58811.87</v>
      </c>
      <c r="L44" s="37">
        <v>303077.01</v>
      </c>
      <c r="M44" s="37">
        <f t="shared" si="1"/>
        <v>4899719.2700000005</v>
      </c>
      <c r="N44" s="43">
        <v>2095</v>
      </c>
      <c r="O44" s="50">
        <f t="shared" si="2"/>
        <v>2032.5878568019095</v>
      </c>
      <c r="P44" s="50">
        <f t="shared" si="3"/>
        <v>2338.7681479713606</v>
      </c>
      <c r="Q44" s="43">
        <v>2062</v>
      </c>
      <c r="R44" s="43">
        <f t="shared" si="4"/>
        <v>-29.412143198090462</v>
      </c>
      <c r="U44" s="45"/>
    </row>
    <row r="45" spans="1:21" x14ac:dyDescent="0.35">
      <c r="A45" s="31" t="s">
        <v>63</v>
      </c>
      <c r="B45" s="31" t="s">
        <v>64</v>
      </c>
      <c r="C45" s="37">
        <v>4585788.8899999997</v>
      </c>
      <c r="D45" s="37">
        <v>2836152.84</v>
      </c>
      <c r="E45" s="38">
        <f t="shared" si="0"/>
        <v>7421941.7299999995</v>
      </c>
      <c r="F45" s="37">
        <v>15383264.68</v>
      </c>
      <c r="G45" s="37">
        <v>1304262.8799999999</v>
      </c>
      <c r="H45" s="38">
        <v>3224337.09</v>
      </c>
      <c r="I45" s="37">
        <v>468409.07</v>
      </c>
      <c r="J45" s="38">
        <v>20133.03</v>
      </c>
      <c r="K45" s="37">
        <v>322261.2</v>
      </c>
      <c r="L45" s="37">
        <v>759392.67</v>
      </c>
      <c r="M45" s="37">
        <f t="shared" si="1"/>
        <v>28904002.350000001</v>
      </c>
      <c r="N45" s="43">
        <v>10504</v>
      </c>
      <c r="O45" s="50">
        <f t="shared" si="2"/>
        <v>1015.4619049885757</v>
      </c>
      <c r="P45" s="50">
        <f t="shared" si="3"/>
        <v>2751.7138566260473</v>
      </c>
      <c r="Q45" s="31">
        <v>959</v>
      </c>
      <c r="R45" s="43">
        <f t="shared" si="4"/>
        <v>56.461904988575725</v>
      </c>
      <c r="U45" s="45"/>
    </row>
    <row r="46" spans="1:21" x14ac:dyDescent="0.35">
      <c r="A46" s="31" t="s">
        <v>119</v>
      </c>
      <c r="B46" s="31" t="s">
        <v>120</v>
      </c>
      <c r="C46" s="37">
        <v>5545428.0700000003</v>
      </c>
      <c r="D46" s="37">
        <v>2436511.17</v>
      </c>
      <c r="E46" s="38">
        <f t="shared" si="0"/>
        <v>7981939.2400000002</v>
      </c>
      <c r="F46" s="37">
        <v>725216.91</v>
      </c>
      <c r="G46" s="37">
        <v>3506239.84</v>
      </c>
      <c r="H46" s="38">
        <v>2581453.12</v>
      </c>
      <c r="I46" s="37">
        <v>185414.86</v>
      </c>
      <c r="J46" s="38">
        <v>70410</v>
      </c>
      <c r="K46" s="37">
        <v>371793.56</v>
      </c>
      <c r="L46" s="37">
        <v>613570.12</v>
      </c>
      <c r="M46" s="37">
        <f t="shared" si="1"/>
        <v>16036037.649999999</v>
      </c>
      <c r="N46" s="43">
        <v>14063</v>
      </c>
      <c r="O46" s="50">
        <f t="shared" si="2"/>
        <v>756.15461565810995</v>
      </c>
      <c r="P46" s="50">
        <f t="shared" si="3"/>
        <v>1140.2999111142715</v>
      </c>
      <c r="Q46" s="31">
        <v>758</v>
      </c>
      <c r="R46" s="43">
        <f t="shared" si="4"/>
        <v>-1.8453843418900533</v>
      </c>
      <c r="U46" s="45"/>
    </row>
    <row r="47" spans="1:21" x14ac:dyDescent="0.35">
      <c r="A47" s="31" t="s">
        <v>121</v>
      </c>
      <c r="B47" s="31" t="s">
        <v>122</v>
      </c>
      <c r="C47" s="37">
        <v>3247114.08</v>
      </c>
      <c r="D47" s="37">
        <v>552357.29</v>
      </c>
      <c r="E47" s="38">
        <f t="shared" si="0"/>
        <v>3799471.37</v>
      </c>
      <c r="F47" s="37">
        <v>119275.63</v>
      </c>
      <c r="G47" s="37">
        <v>156008.04999999999</v>
      </c>
      <c r="H47" s="38">
        <v>2052117.84</v>
      </c>
      <c r="I47" s="37">
        <v>78652.600000000006</v>
      </c>
      <c r="J47" s="38">
        <v>48061.69</v>
      </c>
      <c r="K47" s="37">
        <v>76016.899999999994</v>
      </c>
      <c r="L47" s="37">
        <v>154961.53</v>
      </c>
      <c r="M47" s="37">
        <f t="shared" si="1"/>
        <v>6484565.6100000003</v>
      </c>
      <c r="N47" s="43">
        <v>2288</v>
      </c>
      <c r="O47" s="50">
        <f t="shared" si="2"/>
        <v>2578.5187500000002</v>
      </c>
      <c r="P47" s="50">
        <f t="shared" si="3"/>
        <v>2834.1632910839162</v>
      </c>
      <c r="Q47" s="43">
        <v>2331</v>
      </c>
      <c r="R47" s="43">
        <f t="shared" si="4"/>
        <v>247.51875000000018</v>
      </c>
      <c r="S47" s="58" t="s">
        <v>277</v>
      </c>
      <c r="U47" s="45"/>
    </row>
    <row r="48" spans="1:21" x14ac:dyDescent="0.35">
      <c r="A48" s="31" t="s">
        <v>65</v>
      </c>
      <c r="B48" s="31" t="s">
        <v>66</v>
      </c>
      <c r="C48" s="37">
        <v>3567101.34</v>
      </c>
      <c r="D48" s="37">
        <v>885718.9</v>
      </c>
      <c r="E48" s="38">
        <f t="shared" si="0"/>
        <v>4452820.24</v>
      </c>
      <c r="F48" s="37">
        <v>104398.06</v>
      </c>
      <c r="G48" s="37">
        <v>117594.45</v>
      </c>
      <c r="H48" s="38">
        <v>1491306.5</v>
      </c>
      <c r="I48" s="37">
        <v>105451.2</v>
      </c>
      <c r="J48" s="38">
        <v>37897.599999999999</v>
      </c>
      <c r="K48" s="37">
        <v>192160.37</v>
      </c>
      <c r="L48" s="37">
        <v>89675.32</v>
      </c>
      <c r="M48" s="37">
        <f t="shared" si="1"/>
        <v>6591303.7400000002</v>
      </c>
      <c r="N48" s="43">
        <v>5767</v>
      </c>
      <c r="O48" s="50">
        <f t="shared" si="2"/>
        <v>1037.2853025836657</v>
      </c>
      <c r="P48" s="50">
        <f t="shared" si="3"/>
        <v>1142.9345829720826</v>
      </c>
      <c r="Q48" s="43">
        <v>1027</v>
      </c>
      <c r="R48" s="43">
        <f t="shared" si="4"/>
        <v>10.285302583665725</v>
      </c>
      <c r="U48" s="45"/>
    </row>
    <row r="49" spans="1:21" x14ac:dyDescent="0.35">
      <c r="A49" s="31" t="s">
        <v>67</v>
      </c>
      <c r="B49" s="31" t="s">
        <v>68</v>
      </c>
      <c r="C49" s="37">
        <v>4452310.84</v>
      </c>
      <c r="D49" s="37">
        <v>2054455.37</v>
      </c>
      <c r="E49" s="38">
        <f t="shared" si="0"/>
        <v>6506766.21</v>
      </c>
      <c r="F49" s="37">
        <v>1176344.02</v>
      </c>
      <c r="G49" s="37">
        <v>204991.01</v>
      </c>
      <c r="H49" s="38">
        <v>2173725.0299999998</v>
      </c>
      <c r="I49" s="37">
        <v>510011.24</v>
      </c>
      <c r="J49" s="38">
        <v>17092.57</v>
      </c>
      <c r="K49" s="37">
        <v>324127.5</v>
      </c>
      <c r="L49" s="37">
        <v>237499.22</v>
      </c>
      <c r="M49" s="37">
        <f t="shared" si="1"/>
        <v>11150556.800000001</v>
      </c>
      <c r="N49" s="43">
        <v>10757</v>
      </c>
      <c r="O49" s="50">
        <f t="shared" si="2"/>
        <v>808.55106535279356</v>
      </c>
      <c r="P49" s="50">
        <f t="shared" si="3"/>
        <v>1036.5861113693409</v>
      </c>
      <c r="Q49" s="31">
        <v>779</v>
      </c>
      <c r="R49" s="43">
        <f t="shared" si="4"/>
        <v>29.551065352793557</v>
      </c>
      <c r="U49" s="45"/>
    </row>
    <row r="50" spans="1:21" x14ac:dyDescent="0.35">
      <c r="A50" s="31" t="s">
        <v>75</v>
      </c>
      <c r="B50" s="31" t="s">
        <v>76</v>
      </c>
      <c r="C50" s="37">
        <v>326677.52</v>
      </c>
      <c r="D50" s="37">
        <v>778360.83</v>
      </c>
      <c r="E50" s="38">
        <f t="shared" si="0"/>
        <v>1105038.3500000001</v>
      </c>
      <c r="F50" s="37">
        <v>146553.34</v>
      </c>
      <c r="G50" s="37">
        <v>58201.84</v>
      </c>
      <c r="H50" s="38">
        <v>1465975.15</v>
      </c>
      <c r="I50" s="37">
        <v>20344.080000000002</v>
      </c>
      <c r="J50" s="38">
        <v>5364.43</v>
      </c>
      <c r="K50" s="37">
        <v>120586.69</v>
      </c>
      <c r="L50" s="37">
        <v>94824.45</v>
      </c>
      <c r="M50" s="37">
        <f t="shared" si="1"/>
        <v>3016888.3300000005</v>
      </c>
      <c r="N50" s="43">
        <v>4133</v>
      </c>
      <c r="O50" s="50">
        <f t="shared" si="2"/>
        <v>623.36751270263733</v>
      </c>
      <c r="P50" s="50">
        <f t="shared" si="3"/>
        <v>729.95120493588206</v>
      </c>
      <c r="Q50" s="31">
        <v>634</v>
      </c>
      <c r="R50" s="43">
        <f t="shared" si="4"/>
        <v>-10.632487297362673</v>
      </c>
      <c r="U50" s="45"/>
    </row>
    <row r="51" spans="1:21" x14ac:dyDescent="0.35">
      <c r="A51" s="31" t="s">
        <v>69</v>
      </c>
      <c r="B51" s="31" t="s">
        <v>70</v>
      </c>
      <c r="C51" s="37">
        <v>7078218.79</v>
      </c>
      <c r="D51" s="37">
        <v>4828596.76</v>
      </c>
      <c r="E51" s="38">
        <f t="shared" si="0"/>
        <v>11906815.550000001</v>
      </c>
      <c r="F51" s="37">
        <v>1601607.74</v>
      </c>
      <c r="G51" s="37">
        <v>952092.39</v>
      </c>
      <c r="H51" s="38">
        <v>2411451.5099999998</v>
      </c>
      <c r="I51" s="37">
        <v>259221.19</v>
      </c>
      <c r="J51" s="38">
        <v>40365.160000000003</v>
      </c>
      <c r="K51" s="37">
        <v>411211.44</v>
      </c>
      <c r="L51" s="37">
        <v>574429.97</v>
      </c>
      <c r="M51" s="37">
        <f t="shared" si="1"/>
        <v>18157194.950000003</v>
      </c>
      <c r="N51" s="43">
        <v>13902</v>
      </c>
      <c r="O51" s="50">
        <f t="shared" si="2"/>
        <v>1032.846512731981</v>
      </c>
      <c r="P51" s="50">
        <f t="shared" si="3"/>
        <v>1306.0850920730832</v>
      </c>
      <c r="Q51" s="31">
        <v>992</v>
      </c>
      <c r="R51" s="43">
        <f t="shared" si="4"/>
        <v>40.846512731980965</v>
      </c>
      <c r="U51" s="45"/>
    </row>
    <row r="52" spans="1:21" x14ac:dyDescent="0.35">
      <c r="A52" s="31" t="s">
        <v>77</v>
      </c>
      <c r="B52" s="31" t="s">
        <v>78</v>
      </c>
      <c r="C52" s="37">
        <v>4917051.6500000004</v>
      </c>
      <c r="D52" s="37">
        <v>1641496.39</v>
      </c>
      <c r="E52" s="38">
        <f t="shared" si="0"/>
        <v>6558548.04</v>
      </c>
      <c r="F52" s="37">
        <v>213489.79</v>
      </c>
      <c r="G52" s="37">
        <v>65843.520000000004</v>
      </c>
      <c r="H52" s="38">
        <v>2811979.87</v>
      </c>
      <c r="I52" s="37">
        <v>168628.48000000001</v>
      </c>
      <c r="J52" s="38">
        <v>8421.9</v>
      </c>
      <c r="K52" s="37">
        <v>349757.27</v>
      </c>
      <c r="L52" s="37">
        <v>116340.56</v>
      </c>
      <c r="M52" s="37">
        <f t="shared" si="1"/>
        <v>10293009.43</v>
      </c>
      <c r="N52" s="43">
        <v>13939</v>
      </c>
      <c r="O52" s="50">
        <f t="shared" si="2"/>
        <v>672.85671927684916</v>
      </c>
      <c r="P52" s="50">
        <f t="shared" si="3"/>
        <v>738.43241480737493</v>
      </c>
      <c r="Q52" s="31">
        <v>661</v>
      </c>
      <c r="R52" s="43">
        <f t="shared" si="4"/>
        <v>11.856719276849162</v>
      </c>
      <c r="U52" s="45"/>
    </row>
    <row r="53" spans="1:21" x14ac:dyDescent="0.35">
      <c r="A53" s="31" t="s">
        <v>79</v>
      </c>
      <c r="B53" s="31" t="s">
        <v>80</v>
      </c>
      <c r="C53" s="37">
        <v>1523548.76</v>
      </c>
      <c r="D53" s="37">
        <v>325476.96000000002</v>
      </c>
      <c r="E53" s="38">
        <f t="shared" si="0"/>
        <v>1849025.72</v>
      </c>
      <c r="F53" s="37">
        <v>67029.16</v>
      </c>
      <c r="G53" s="37">
        <v>9200.7000000000007</v>
      </c>
      <c r="H53" s="38">
        <v>394846.37</v>
      </c>
      <c r="I53" s="37">
        <v>7115.64</v>
      </c>
      <c r="J53" s="38">
        <v>487.36</v>
      </c>
      <c r="K53" s="37">
        <v>104834.9</v>
      </c>
      <c r="L53" s="37">
        <v>22863.82</v>
      </c>
      <c r="M53" s="37">
        <f t="shared" si="1"/>
        <v>2455403.6699999995</v>
      </c>
      <c r="N53" s="43">
        <v>4319</v>
      </c>
      <c r="O53" s="50">
        <f t="shared" si="2"/>
        <v>519.64793933780959</v>
      </c>
      <c r="P53" s="50">
        <f t="shared" si="3"/>
        <v>568.51207918499642</v>
      </c>
      <c r="Q53" s="31">
        <v>503</v>
      </c>
      <c r="R53" s="43">
        <f t="shared" si="4"/>
        <v>16.647939337809589</v>
      </c>
      <c r="U53" s="45"/>
    </row>
    <row r="54" spans="1:21" x14ac:dyDescent="0.35">
      <c r="A54" s="31" t="s">
        <v>272</v>
      </c>
      <c r="B54" s="31" t="s">
        <v>273</v>
      </c>
      <c r="C54" s="37">
        <v>137351.44</v>
      </c>
      <c r="D54" s="37">
        <v>59104.42</v>
      </c>
      <c r="E54" s="38">
        <f t="shared" si="0"/>
        <v>196455.86</v>
      </c>
      <c r="F54" s="37">
        <v>342.35</v>
      </c>
      <c r="G54" s="37">
        <v>323.60000000000002</v>
      </c>
      <c r="H54" s="38">
        <v>84763.27</v>
      </c>
      <c r="I54" s="37">
        <v>118.12</v>
      </c>
      <c r="J54" s="38">
        <v>128.41999999999999</v>
      </c>
      <c r="K54" s="37">
        <v>4697.3599999999997</v>
      </c>
      <c r="L54" s="37">
        <v>3480.54</v>
      </c>
      <c r="M54" s="37">
        <f t="shared" si="1"/>
        <v>290309.51999999996</v>
      </c>
      <c r="N54" s="43">
        <v>143</v>
      </c>
      <c r="O54" s="50">
        <f t="shared" si="2"/>
        <v>1967.4653846153844</v>
      </c>
      <c r="P54" s="50">
        <f t="shared" si="3"/>
        <v>2030.1365034965031</v>
      </c>
      <c r="Q54" s="31">
        <v>0</v>
      </c>
      <c r="R54" s="43">
        <f t="shared" si="4"/>
        <v>1967.4653846153844</v>
      </c>
      <c r="S54" s="58" t="s">
        <v>275</v>
      </c>
    </row>
    <row r="55" spans="1:21" x14ac:dyDescent="0.35">
      <c r="A55" s="31" t="s">
        <v>83</v>
      </c>
      <c r="B55" s="31" t="s">
        <v>84</v>
      </c>
      <c r="C55" s="37">
        <v>760311.66</v>
      </c>
      <c r="D55" s="37">
        <v>280208.84999999998</v>
      </c>
      <c r="E55" s="38">
        <f t="shared" si="0"/>
        <v>1040520.51</v>
      </c>
      <c r="F55" s="37">
        <v>14232.07</v>
      </c>
      <c r="G55" s="37">
        <v>2064.4699999999998</v>
      </c>
      <c r="H55" s="38">
        <v>183059.65</v>
      </c>
      <c r="I55" s="37">
        <v>5284.12</v>
      </c>
      <c r="J55" s="38">
        <v>177.59</v>
      </c>
      <c r="K55" s="37">
        <v>6788.88</v>
      </c>
      <c r="L55" s="37">
        <v>65568.67</v>
      </c>
      <c r="M55" s="37">
        <f t="shared" si="1"/>
        <v>1317695.96</v>
      </c>
      <c r="N55" s="43">
        <v>243</v>
      </c>
      <c r="O55" s="50">
        <f t="shared" si="2"/>
        <v>5036.0401234567898</v>
      </c>
      <c r="P55" s="50">
        <f t="shared" si="3"/>
        <v>5422.6171193415639</v>
      </c>
      <c r="Q55" s="43">
        <v>5392</v>
      </c>
      <c r="R55" s="43">
        <f t="shared" si="4"/>
        <v>-355.95987654321016</v>
      </c>
      <c r="S55" s="58" t="s">
        <v>276</v>
      </c>
    </row>
    <row r="56" spans="1:21" x14ac:dyDescent="0.35">
      <c r="A56" s="31" t="s">
        <v>85</v>
      </c>
      <c r="B56" s="31" t="s">
        <v>86</v>
      </c>
      <c r="C56" s="37">
        <v>483592.42</v>
      </c>
      <c r="D56" s="37">
        <v>158861.84</v>
      </c>
      <c r="E56" s="38">
        <f t="shared" si="0"/>
        <v>642454.26</v>
      </c>
      <c r="F56" s="37">
        <v>4607.75</v>
      </c>
      <c r="G56" s="37">
        <v>1408.81</v>
      </c>
      <c r="H56" s="38">
        <v>211881.87</v>
      </c>
      <c r="I56" s="37">
        <v>5436.03</v>
      </c>
      <c r="J56" s="38">
        <v>218.7</v>
      </c>
      <c r="K56" s="37">
        <v>82045.98</v>
      </c>
      <c r="L56" s="37">
        <v>11332.59</v>
      </c>
      <c r="M56" s="37">
        <f t="shared" si="1"/>
        <v>959385.99</v>
      </c>
      <c r="N56" s="43">
        <v>1764</v>
      </c>
      <c r="O56" s="50">
        <f t="shared" si="2"/>
        <v>484.44151360544214</v>
      </c>
      <c r="P56" s="50">
        <f t="shared" si="3"/>
        <v>543.86960884353743</v>
      </c>
      <c r="Q56" s="31">
        <v>471</v>
      </c>
      <c r="R56" s="43">
        <f t="shared" si="4"/>
        <v>13.44151360544214</v>
      </c>
      <c r="U56" s="45"/>
    </row>
    <row r="57" spans="1:21" x14ac:dyDescent="0.35">
      <c r="A57" s="31" t="s">
        <v>87</v>
      </c>
      <c r="B57" s="31" t="s">
        <v>88</v>
      </c>
      <c r="C57" s="37">
        <v>781183.84</v>
      </c>
      <c r="D57" s="37">
        <v>255866.16</v>
      </c>
      <c r="E57" s="38">
        <f t="shared" si="0"/>
        <v>1037050</v>
      </c>
      <c r="F57" s="37">
        <v>44553.91</v>
      </c>
      <c r="G57" s="37">
        <v>11154.98</v>
      </c>
      <c r="H57" s="38">
        <v>312978.51</v>
      </c>
      <c r="I57" s="37">
        <v>2906.31</v>
      </c>
      <c r="J57" s="38">
        <v>791.5</v>
      </c>
      <c r="K57" s="37">
        <v>23514.58</v>
      </c>
      <c r="L57" s="37">
        <v>16694.29</v>
      </c>
      <c r="M57" s="37">
        <f t="shared" si="1"/>
        <v>1449644.08</v>
      </c>
      <c r="N57" s="43">
        <v>1660</v>
      </c>
      <c r="O57" s="50">
        <f t="shared" si="2"/>
        <v>813.74699397590359</v>
      </c>
      <c r="P57" s="50">
        <f t="shared" si="3"/>
        <v>873.27956626506034</v>
      </c>
      <c r="Q57" s="31">
        <v>818</v>
      </c>
      <c r="R57" s="43">
        <f t="shared" si="4"/>
        <v>-4.2530060240964076</v>
      </c>
      <c r="U57" s="45"/>
    </row>
    <row r="58" spans="1:21" x14ac:dyDescent="0.35">
      <c r="A58" s="31" t="s">
        <v>89</v>
      </c>
      <c r="B58" s="31" t="s">
        <v>90</v>
      </c>
      <c r="C58" s="37">
        <v>1859324.37</v>
      </c>
      <c r="D58" s="37">
        <v>423389.56</v>
      </c>
      <c r="E58" s="38">
        <f t="shared" si="0"/>
        <v>2282713.9300000002</v>
      </c>
      <c r="F58" s="37">
        <v>156987.74</v>
      </c>
      <c r="G58" s="37">
        <v>111658.61</v>
      </c>
      <c r="H58" s="38">
        <v>564395.9</v>
      </c>
      <c r="I58" s="37">
        <v>54354.04</v>
      </c>
      <c r="J58" s="38">
        <v>6132.82</v>
      </c>
      <c r="K58" s="37">
        <v>82676.11</v>
      </c>
      <c r="L58" s="37">
        <v>77740.27</v>
      </c>
      <c r="M58" s="37">
        <f t="shared" si="1"/>
        <v>3336659.4199999995</v>
      </c>
      <c r="N58" s="43">
        <v>3084</v>
      </c>
      <c r="O58" s="50">
        <f t="shared" si="2"/>
        <v>925.17595654993511</v>
      </c>
      <c r="P58" s="50">
        <f t="shared" si="3"/>
        <v>1081.9258819714655</v>
      </c>
      <c r="Q58" s="31">
        <v>917</v>
      </c>
      <c r="R58" s="43">
        <f t="shared" si="4"/>
        <v>8.1759565499351083</v>
      </c>
      <c r="U58" s="45"/>
    </row>
    <row r="59" spans="1:21" x14ac:dyDescent="0.35">
      <c r="A59" s="31" t="s">
        <v>81</v>
      </c>
      <c r="B59" s="31" t="s">
        <v>82</v>
      </c>
      <c r="C59" s="37">
        <v>972941.89</v>
      </c>
      <c r="D59" s="37">
        <v>1200439.8400000001</v>
      </c>
      <c r="E59" s="38">
        <f t="shared" si="0"/>
        <v>2173381.73</v>
      </c>
      <c r="F59" s="37">
        <v>9851.2199999999993</v>
      </c>
      <c r="G59" s="37">
        <v>4415.17</v>
      </c>
      <c r="H59" s="38">
        <v>763723.05</v>
      </c>
      <c r="I59" s="37">
        <v>16636.21</v>
      </c>
      <c r="J59" s="38">
        <v>8790.52</v>
      </c>
      <c r="K59" s="37">
        <v>53544.06</v>
      </c>
      <c r="L59" s="37">
        <v>176129.85</v>
      </c>
      <c r="M59" s="37">
        <f t="shared" si="1"/>
        <v>3206471.81</v>
      </c>
      <c r="N59" s="43">
        <v>3549</v>
      </c>
      <c r="O59" s="50">
        <f t="shared" si="2"/>
        <v>830.06348267117505</v>
      </c>
      <c r="P59" s="50">
        <f t="shared" si="3"/>
        <v>903.48599887292198</v>
      </c>
      <c r="Q59" s="31">
        <v>806</v>
      </c>
      <c r="R59" s="43">
        <f t="shared" si="4"/>
        <v>24.063482671175052</v>
      </c>
      <c r="U59" s="45"/>
    </row>
    <row r="60" spans="1:21" x14ac:dyDescent="0.35">
      <c r="A60" s="31" t="s">
        <v>91</v>
      </c>
      <c r="B60" s="31" t="s">
        <v>92</v>
      </c>
      <c r="C60" s="37">
        <v>1499425.84</v>
      </c>
      <c r="D60" s="37">
        <v>352643.13</v>
      </c>
      <c r="E60" s="38">
        <f t="shared" si="0"/>
        <v>1852068.9700000002</v>
      </c>
      <c r="F60" s="37">
        <v>73941.36</v>
      </c>
      <c r="G60" s="37">
        <v>72472.179999999993</v>
      </c>
      <c r="H60" s="38">
        <v>451074.97</v>
      </c>
      <c r="I60" s="37">
        <v>84346.43</v>
      </c>
      <c r="J60" s="38">
        <v>2868.05</v>
      </c>
      <c r="K60" s="37">
        <v>49126.61</v>
      </c>
      <c r="L60" s="37">
        <v>42661.81</v>
      </c>
      <c r="M60" s="37">
        <f t="shared" si="1"/>
        <v>2628560.3800000004</v>
      </c>
      <c r="N60" s="43">
        <v>1821</v>
      </c>
      <c r="O60" s="50">
        <f t="shared" ref="O60:O62" si="5">(E60+H60+J60)/N60</f>
        <v>1266.3437616694125</v>
      </c>
      <c r="P60" s="50">
        <f t="shared" ref="P60:P62" si="6">M60/N60</f>
        <v>1443.4708292147175</v>
      </c>
      <c r="Q60" s="43">
        <v>1220</v>
      </c>
      <c r="R60" s="43">
        <f t="shared" si="4"/>
        <v>46.343761669412515</v>
      </c>
      <c r="U60" s="45"/>
    </row>
    <row r="61" spans="1:21" x14ac:dyDescent="0.35">
      <c r="A61" s="31" t="s">
        <v>123</v>
      </c>
      <c r="B61" s="31" t="s">
        <v>124</v>
      </c>
      <c r="C61" s="37">
        <v>3563451.59</v>
      </c>
      <c r="D61" s="37">
        <v>1987524.1</v>
      </c>
      <c r="E61" s="38">
        <f t="shared" si="0"/>
        <v>5550975.6899999995</v>
      </c>
      <c r="F61" s="37">
        <v>537367.06000000006</v>
      </c>
      <c r="G61" s="37">
        <v>619410.06999999995</v>
      </c>
      <c r="H61" s="38">
        <v>1935120.62</v>
      </c>
      <c r="I61" s="37">
        <v>138455.79</v>
      </c>
      <c r="J61" s="38">
        <v>49222.54</v>
      </c>
      <c r="K61" s="37">
        <v>154329.79999999999</v>
      </c>
      <c r="L61" s="37">
        <v>819538.21</v>
      </c>
      <c r="M61" s="37">
        <f t="shared" si="1"/>
        <v>9804419.7800000012</v>
      </c>
      <c r="N61" s="43">
        <v>5666</v>
      </c>
      <c r="O61" s="50">
        <f t="shared" si="5"/>
        <v>1329.9186110130604</v>
      </c>
      <c r="P61" s="50">
        <f t="shared" si="6"/>
        <v>1730.3953018002121</v>
      </c>
      <c r="Q61" s="43">
        <v>1284</v>
      </c>
      <c r="R61" s="43">
        <f t="shared" si="4"/>
        <v>45.918611013060399</v>
      </c>
      <c r="U61" s="45"/>
    </row>
    <row r="62" spans="1:21" x14ac:dyDescent="0.35">
      <c r="A62" s="31" t="s">
        <v>93</v>
      </c>
      <c r="B62" s="31" t="s">
        <v>94</v>
      </c>
      <c r="C62" s="37">
        <v>4437164.83</v>
      </c>
      <c r="D62" s="37">
        <v>2050480.55</v>
      </c>
      <c r="E62" s="38">
        <f t="shared" si="0"/>
        <v>6487645.3799999999</v>
      </c>
      <c r="F62" s="37">
        <v>628691.93999999994</v>
      </c>
      <c r="G62" s="37">
        <v>1015025.53</v>
      </c>
      <c r="H62" s="38">
        <v>742348.39</v>
      </c>
      <c r="I62" s="37">
        <v>181829.73</v>
      </c>
      <c r="J62" s="38">
        <v>16311.36</v>
      </c>
      <c r="K62" s="37">
        <v>109519.55</v>
      </c>
      <c r="L62" s="37">
        <v>320359.27</v>
      </c>
      <c r="M62" s="37">
        <f t="shared" si="1"/>
        <v>9501731.1500000004</v>
      </c>
      <c r="N62" s="43">
        <v>3055</v>
      </c>
      <c r="O62" s="50">
        <f t="shared" si="5"/>
        <v>2371.9493060556465</v>
      </c>
      <c r="P62" s="50">
        <f t="shared" si="6"/>
        <v>3110.2229623567923</v>
      </c>
      <c r="Q62" s="43">
        <v>2339</v>
      </c>
      <c r="R62" s="43">
        <f t="shared" si="4"/>
        <v>32.949306055646503</v>
      </c>
      <c r="U62" s="45"/>
    </row>
    <row r="63" spans="1:21" x14ac:dyDescent="0.35">
      <c r="A63" s="47"/>
      <c r="B63" s="47" t="s">
        <v>240</v>
      </c>
      <c r="C63" s="48">
        <f>SUM(C11:C62)</f>
        <v>135160625.97000006</v>
      </c>
      <c r="D63" s="48">
        <f t="shared" ref="D63:N63" si="7">SUM(D11:D62)</f>
        <v>91621534.64000003</v>
      </c>
      <c r="E63" s="48">
        <f t="shared" si="7"/>
        <v>226782160.61000001</v>
      </c>
      <c r="F63" s="48">
        <f t="shared" si="7"/>
        <v>50072797.489999995</v>
      </c>
      <c r="G63" s="48">
        <f t="shared" si="7"/>
        <v>24911348.57</v>
      </c>
      <c r="H63" s="48">
        <f t="shared" si="7"/>
        <v>65880654.959999986</v>
      </c>
      <c r="I63" s="48">
        <f t="shared" si="7"/>
        <v>9102086.1600000001</v>
      </c>
      <c r="J63" s="48">
        <f t="shared" si="7"/>
        <v>983450.40000000014</v>
      </c>
      <c r="K63" s="48">
        <f t="shared" si="7"/>
        <v>7189736.9400000023</v>
      </c>
      <c r="L63" s="48">
        <f t="shared" si="7"/>
        <v>11143831.34</v>
      </c>
      <c r="M63" s="48">
        <f t="shared" si="7"/>
        <v>396066066.46999991</v>
      </c>
      <c r="N63" s="48">
        <f t="shared" si="7"/>
        <v>254731</v>
      </c>
      <c r="O63" s="51">
        <f t="shared" si="2"/>
        <v>1152.7700435753793</v>
      </c>
      <c r="P63" s="51">
        <f t="shared" si="3"/>
        <v>1554.8404649218191</v>
      </c>
      <c r="Q63" s="49">
        <v>1095</v>
      </c>
      <c r="R63" s="43">
        <f>O63-Q63</f>
        <v>57.770043575379304</v>
      </c>
    </row>
    <row r="65" spans="1:22" x14ac:dyDescent="0.35">
      <c r="A65" s="52" t="s">
        <v>248</v>
      </c>
      <c r="B65" s="52" t="s">
        <v>249</v>
      </c>
      <c r="C65" s="52">
        <v>14272355.880000001</v>
      </c>
      <c r="D65" s="52">
        <v>0</v>
      </c>
      <c r="E65" s="53">
        <f t="shared" ref="E65:E69" si="8">SUM(C65:D65)</f>
        <v>14272355.880000001</v>
      </c>
      <c r="F65" s="52">
        <f>3586318.45+40.48</f>
        <v>3586358.93</v>
      </c>
      <c r="G65" s="52">
        <f>2635497.8+42</f>
        <v>2635539.7999999998</v>
      </c>
      <c r="H65" s="53">
        <v>2012292</v>
      </c>
      <c r="I65" s="52">
        <v>354130.81</v>
      </c>
      <c r="J65" s="53">
        <v>72431</v>
      </c>
      <c r="K65" s="52">
        <v>171270</v>
      </c>
      <c r="L65" s="52">
        <v>968531.97</v>
      </c>
      <c r="M65" s="52">
        <f t="shared" ref="M65:M69" si="9">SUM(E65:L65)</f>
        <v>24072910.390000001</v>
      </c>
      <c r="N65" s="44">
        <v>6542</v>
      </c>
      <c r="O65" s="54">
        <f t="shared" si="2"/>
        <v>2500.3177743809233</v>
      </c>
      <c r="P65" s="50">
        <f t="shared" si="3"/>
        <v>3679.7478431672271</v>
      </c>
      <c r="Q65" s="44">
        <v>2471</v>
      </c>
      <c r="R65" s="44">
        <f>O65-Q65</f>
        <v>29.317774380923311</v>
      </c>
      <c r="U65" s="45"/>
      <c r="V65" s="45"/>
    </row>
    <row r="66" spans="1:22" x14ac:dyDescent="0.35">
      <c r="A66" s="52" t="s">
        <v>250</v>
      </c>
      <c r="B66" s="52" t="s">
        <v>251</v>
      </c>
      <c r="C66" s="52">
        <v>8125608.4000000004</v>
      </c>
      <c r="D66" s="52">
        <v>0</v>
      </c>
      <c r="E66" s="53">
        <f t="shared" si="8"/>
        <v>8125608.4000000004</v>
      </c>
      <c r="F66" s="52">
        <v>2011811.33</v>
      </c>
      <c r="G66" s="52">
        <v>1436059.09</v>
      </c>
      <c r="H66" s="53">
        <v>1775739.34</v>
      </c>
      <c r="I66" s="52">
        <v>308126.15000000002</v>
      </c>
      <c r="J66" s="53">
        <v>31150.05</v>
      </c>
      <c r="K66" s="52">
        <v>132220</v>
      </c>
      <c r="L66" s="52">
        <v>803584.18</v>
      </c>
      <c r="M66" s="52">
        <f t="shared" si="9"/>
        <v>14624298.540000001</v>
      </c>
      <c r="N66" s="44">
        <v>4759</v>
      </c>
      <c r="O66" s="54">
        <f t="shared" si="2"/>
        <v>2087.0976654759406</v>
      </c>
      <c r="P66" s="50">
        <f t="shared" si="3"/>
        <v>3072.9772094977939</v>
      </c>
      <c r="Q66" s="44">
        <v>2109</v>
      </c>
      <c r="R66" s="44">
        <f>O66-Q66</f>
        <v>-21.90233452405937</v>
      </c>
      <c r="U66" s="45"/>
      <c r="V66" s="45"/>
    </row>
    <row r="67" spans="1:22" x14ac:dyDescent="0.35">
      <c r="A67" s="52" t="s">
        <v>252</v>
      </c>
      <c r="B67" s="52" t="s">
        <v>253</v>
      </c>
      <c r="C67" s="52">
        <v>4473079.24</v>
      </c>
      <c r="D67" s="52">
        <v>0</v>
      </c>
      <c r="E67" s="53">
        <f t="shared" si="8"/>
        <v>4473079.24</v>
      </c>
      <c r="F67" s="52">
        <v>203765.55</v>
      </c>
      <c r="G67" s="52">
        <v>78548.7</v>
      </c>
      <c r="H67" s="53">
        <v>568198.93000000005</v>
      </c>
      <c r="I67" s="52">
        <v>5435.92</v>
      </c>
      <c r="J67" s="53">
        <v>12456.51</v>
      </c>
      <c r="K67" s="52">
        <v>26268</v>
      </c>
      <c r="L67" s="52">
        <v>83121.820000000007</v>
      </c>
      <c r="M67" s="52">
        <f t="shared" si="9"/>
        <v>5450874.6699999999</v>
      </c>
      <c r="N67" s="44">
        <v>726</v>
      </c>
      <c r="O67" s="54">
        <f t="shared" si="2"/>
        <v>6961.0670523415974</v>
      </c>
      <c r="P67" s="50">
        <f t="shared" si="3"/>
        <v>7508.0918319559223</v>
      </c>
      <c r="Q67" s="44">
        <v>7000.5174063400582</v>
      </c>
      <c r="R67" s="44">
        <f>O67-Q67</f>
        <v>-39.450353998460741</v>
      </c>
      <c r="V67" s="45"/>
    </row>
    <row r="68" spans="1:22" x14ac:dyDescent="0.35">
      <c r="A68" s="52" t="s">
        <v>254</v>
      </c>
      <c r="B68" s="52" t="s">
        <v>255</v>
      </c>
      <c r="C68" s="52">
        <v>1355912.46</v>
      </c>
      <c r="D68" s="52">
        <v>0</v>
      </c>
      <c r="E68" s="53">
        <f t="shared" si="8"/>
        <v>1355912.46</v>
      </c>
      <c r="F68" s="52">
        <v>442962.61</v>
      </c>
      <c r="G68" s="52">
        <v>173710.62</v>
      </c>
      <c r="H68" s="53">
        <v>335756.86</v>
      </c>
      <c r="I68" s="52">
        <v>50084.9</v>
      </c>
      <c r="J68" s="53">
        <v>6920.21</v>
      </c>
      <c r="K68" s="52">
        <v>31471</v>
      </c>
      <c r="L68" s="52">
        <v>116375.62</v>
      </c>
      <c r="M68" s="52">
        <f t="shared" si="9"/>
        <v>2513194.2799999998</v>
      </c>
      <c r="N68" s="44">
        <v>964</v>
      </c>
      <c r="O68" s="57">
        <f t="shared" si="2"/>
        <v>1762.0223340248961</v>
      </c>
      <c r="P68" s="50">
        <f t="shared" si="3"/>
        <v>2607.0480082987551</v>
      </c>
      <c r="Q68" s="44">
        <v>1762</v>
      </c>
      <c r="R68" s="44">
        <f>O68-Q68</f>
        <v>2.2334024896053961E-2</v>
      </c>
      <c r="S68" s="58" t="s">
        <v>258</v>
      </c>
      <c r="U68" s="45"/>
      <c r="V68" s="45"/>
    </row>
    <row r="69" spans="1:22" x14ac:dyDescent="0.35">
      <c r="A69" s="52" t="s">
        <v>256</v>
      </c>
      <c r="B69" s="52" t="s">
        <v>257</v>
      </c>
      <c r="C69" s="52">
        <v>3468018.89</v>
      </c>
      <c r="D69" s="52">
        <v>0</v>
      </c>
      <c r="E69" s="53">
        <f t="shared" si="8"/>
        <v>3468018.89</v>
      </c>
      <c r="F69" s="52">
        <v>81455.149999999994</v>
      </c>
      <c r="G69" s="52">
        <v>152586.15</v>
      </c>
      <c r="H69" s="53">
        <v>65918.100000000006</v>
      </c>
      <c r="I69" s="52">
        <v>7583.4</v>
      </c>
      <c r="J69" s="53">
        <v>357</v>
      </c>
      <c r="K69" s="52">
        <v>0</v>
      </c>
      <c r="L69" s="52">
        <v>0</v>
      </c>
      <c r="M69" s="52">
        <f t="shared" si="9"/>
        <v>3775918.69</v>
      </c>
      <c r="N69" s="44">
        <v>1696</v>
      </c>
      <c r="O69" s="54">
        <f t="shared" si="2"/>
        <v>2083.8997582547172</v>
      </c>
      <c r="P69" s="50">
        <f t="shared" si="3"/>
        <v>2226.3671521226415</v>
      </c>
      <c r="Q69" s="44">
        <v>2167</v>
      </c>
      <c r="R69" s="44">
        <f t="shared" ref="R69" si="10">O69-Q69</f>
        <v>-83.100241745282801</v>
      </c>
      <c r="S69" s="58" t="s">
        <v>276</v>
      </c>
    </row>
    <row r="70" spans="1:22" x14ac:dyDescent="0.35">
      <c r="N70" s="45">
        <f>SUM(N65:N69)</f>
        <v>14687</v>
      </c>
    </row>
    <row r="71" spans="1:22" x14ac:dyDescent="0.35">
      <c r="N71" s="45">
        <f>N63+N70</f>
        <v>269418</v>
      </c>
    </row>
    <row r="72" spans="1:22" x14ac:dyDescent="0.35">
      <c r="A72" s="59" t="s">
        <v>259</v>
      </c>
      <c r="B72" s="59"/>
      <c r="C72" s="59" t="s">
        <v>260</v>
      </c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60"/>
      <c r="O72" s="61" t="s">
        <v>261</v>
      </c>
      <c r="P72" s="61"/>
    </row>
    <row r="73" spans="1:22" x14ac:dyDescent="0.35">
      <c r="A73" s="59" t="s">
        <v>262</v>
      </c>
      <c r="B73" s="59"/>
      <c r="C73" s="59" t="s">
        <v>263</v>
      </c>
      <c r="D73" s="59"/>
      <c r="E73" s="59"/>
      <c r="F73" s="59"/>
      <c r="G73" s="59"/>
      <c r="H73" s="59"/>
      <c r="I73" s="59"/>
      <c r="J73" s="59"/>
      <c r="K73" s="59"/>
      <c r="L73" s="59"/>
      <c r="M73" s="60"/>
      <c r="N73" s="60"/>
      <c r="O73" s="61" t="s">
        <v>264</v>
      </c>
      <c r="P73" s="61"/>
    </row>
    <row r="75" spans="1:22" x14ac:dyDescent="0.35">
      <c r="T75" s="69"/>
    </row>
  </sheetData>
  <autoFilter ref="A10:R59" xr:uid="{90B3BF1A-C941-4246-8F51-9FEDD8A416C4}">
    <sortState xmlns:xlrd2="http://schemas.microsoft.com/office/spreadsheetml/2017/richdata2" ref="A11:R59">
      <sortCondition ref="B10:B59"/>
    </sortState>
  </autoFilter>
  <mergeCells count="1">
    <mergeCell ref="A7:R7"/>
  </mergeCells>
  <pageMargins left="0.23622047244094491" right="0.15748031496062992" top="0.59055118110236227" bottom="0.39370078740157483" header="0.31496062992125984" footer="0.31496062992125984"/>
  <pageSetup paperSize="8" scale="63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6"/>
  <sheetViews>
    <sheetView showGridLines="0" topLeftCell="A52" workbookViewId="0">
      <selection activeCell="F2" sqref="F2:H2"/>
    </sheetView>
  </sheetViews>
  <sheetFormatPr defaultRowHeight="14.5" x14ac:dyDescent="0.35"/>
  <cols>
    <col min="1" max="1" width="7.81640625" customWidth="1"/>
    <col min="2" max="2" width="27.1796875" customWidth="1"/>
    <col min="3" max="3" width="12" customWidth="1"/>
    <col min="4" max="4" width="10.81640625" customWidth="1"/>
    <col min="5" max="5" width="12.1796875" customWidth="1"/>
    <col min="6" max="11" width="10.81640625" customWidth="1"/>
    <col min="12" max="12" width="0" hidden="1" customWidth="1"/>
    <col min="13" max="18" width="10.81640625" customWidth="1"/>
    <col min="19" max="19" width="0" hidden="1" customWidth="1"/>
    <col min="20" max="25" width="10.81640625" customWidth="1"/>
    <col min="26" max="26" width="0" hidden="1" customWidth="1"/>
    <col min="27" max="29" width="10.81640625" customWidth="1"/>
    <col min="30" max="30" width="0.54296875" customWidth="1"/>
    <col min="31" max="31" width="0" hidden="1" customWidth="1"/>
  </cols>
  <sheetData>
    <row r="1" spans="1:30" x14ac:dyDescent="0.35">
      <c r="A1" s="121" t="s">
        <v>0</v>
      </c>
      <c r="B1" s="107"/>
      <c r="C1" s="106" t="s">
        <v>1</v>
      </c>
      <c r="D1" s="107"/>
      <c r="E1" s="107"/>
      <c r="F1" s="106" t="s">
        <v>1</v>
      </c>
      <c r="G1" s="107"/>
      <c r="H1" s="107"/>
      <c r="I1" s="106" t="s">
        <v>1</v>
      </c>
      <c r="J1" s="107"/>
      <c r="K1" s="107"/>
      <c r="L1" s="106" t="s">
        <v>1</v>
      </c>
      <c r="M1" s="107"/>
      <c r="N1" s="107"/>
      <c r="O1" s="107"/>
      <c r="P1" s="106" t="s">
        <v>1</v>
      </c>
      <c r="Q1" s="107"/>
      <c r="R1" s="107"/>
      <c r="S1" s="106" t="s">
        <v>1</v>
      </c>
      <c r="T1" s="107"/>
      <c r="U1" s="107"/>
      <c r="V1" s="107"/>
      <c r="W1" s="106" t="s">
        <v>1</v>
      </c>
      <c r="X1" s="107"/>
      <c r="Y1" s="107"/>
      <c r="Z1" s="106" t="s">
        <v>1</v>
      </c>
      <c r="AA1" s="107"/>
      <c r="AB1" s="107"/>
      <c r="AC1" s="107"/>
      <c r="AD1" s="122" t="s">
        <v>1</v>
      </c>
    </row>
    <row r="2" spans="1:30" x14ac:dyDescent="0.35">
      <c r="A2" s="121" t="s">
        <v>2</v>
      </c>
      <c r="B2" s="107"/>
      <c r="C2" s="106" t="s">
        <v>1</v>
      </c>
      <c r="D2" s="107"/>
      <c r="E2" s="107"/>
      <c r="F2" s="106" t="s">
        <v>1</v>
      </c>
      <c r="G2" s="107"/>
      <c r="H2" s="107"/>
      <c r="I2" s="106" t="s">
        <v>1</v>
      </c>
      <c r="J2" s="107"/>
      <c r="K2" s="107"/>
      <c r="L2" s="106" t="s">
        <v>1</v>
      </c>
      <c r="M2" s="107"/>
      <c r="N2" s="107"/>
      <c r="O2" s="107"/>
      <c r="P2" s="106" t="s">
        <v>1</v>
      </c>
      <c r="Q2" s="107"/>
      <c r="R2" s="107"/>
      <c r="S2" s="106" t="s">
        <v>1</v>
      </c>
      <c r="T2" s="107"/>
      <c r="U2" s="107"/>
      <c r="V2" s="107"/>
      <c r="W2" s="106" t="s">
        <v>1</v>
      </c>
      <c r="X2" s="107"/>
      <c r="Y2" s="107"/>
      <c r="Z2" s="106" t="s">
        <v>1</v>
      </c>
      <c r="AA2" s="107"/>
      <c r="AB2" s="107"/>
      <c r="AC2" s="107"/>
      <c r="AD2" s="107"/>
    </row>
    <row r="3" spans="1:30" x14ac:dyDescent="0.35">
      <c r="A3" s="120" t="s">
        <v>3</v>
      </c>
      <c r="B3" s="107"/>
      <c r="C3" s="106" t="s">
        <v>1</v>
      </c>
      <c r="D3" s="107"/>
      <c r="E3" s="107"/>
      <c r="F3" s="106" t="s">
        <v>1</v>
      </c>
      <c r="G3" s="107"/>
      <c r="H3" s="107"/>
      <c r="I3" s="106" t="s">
        <v>1</v>
      </c>
      <c r="J3" s="107"/>
      <c r="K3" s="107"/>
      <c r="L3" s="106" t="s">
        <v>1</v>
      </c>
      <c r="M3" s="107"/>
      <c r="N3" s="107"/>
      <c r="O3" s="107"/>
      <c r="P3" s="106" t="s">
        <v>1</v>
      </c>
      <c r="Q3" s="107"/>
      <c r="R3" s="107"/>
      <c r="S3" s="106" t="s">
        <v>1</v>
      </c>
      <c r="T3" s="107"/>
      <c r="U3" s="107"/>
      <c r="V3" s="107"/>
      <c r="W3" s="106" t="s">
        <v>1</v>
      </c>
      <c r="X3" s="107"/>
      <c r="Y3" s="107"/>
      <c r="Z3" s="106" t="s">
        <v>1</v>
      </c>
      <c r="AA3" s="107"/>
      <c r="AB3" s="107"/>
      <c r="AC3" s="107"/>
      <c r="AD3" s="107"/>
    </row>
    <row r="4" spans="1:30" x14ac:dyDescent="0.35">
      <c r="A4" s="1" t="s">
        <v>1</v>
      </c>
      <c r="B4" s="1" t="s">
        <v>1</v>
      </c>
      <c r="C4" s="106" t="s">
        <v>1</v>
      </c>
      <c r="D4" s="107"/>
      <c r="E4" s="107"/>
      <c r="F4" s="106" t="s">
        <v>1</v>
      </c>
      <c r="G4" s="107"/>
      <c r="H4" s="107"/>
      <c r="I4" s="106" t="s">
        <v>1</v>
      </c>
      <c r="J4" s="107"/>
      <c r="K4" s="107"/>
      <c r="L4" s="106" t="s">
        <v>1</v>
      </c>
      <c r="M4" s="107"/>
      <c r="N4" s="107"/>
      <c r="O4" s="107"/>
      <c r="P4" s="106" t="s">
        <v>1</v>
      </c>
      <c r="Q4" s="107"/>
      <c r="R4" s="107"/>
      <c r="S4" s="106" t="s">
        <v>1</v>
      </c>
      <c r="T4" s="107"/>
      <c r="U4" s="107"/>
      <c r="V4" s="107"/>
      <c r="W4" s="106" t="s">
        <v>1</v>
      </c>
      <c r="X4" s="107"/>
      <c r="Y4" s="107"/>
      <c r="Z4" s="106" t="s">
        <v>1</v>
      </c>
      <c r="AA4" s="107"/>
      <c r="AB4" s="107"/>
      <c r="AC4" s="107"/>
      <c r="AD4" s="107"/>
    </row>
    <row r="5" spans="1:30" x14ac:dyDescent="0.35">
      <c r="A5" s="2" t="s">
        <v>4</v>
      </c>
      <c r="B5" s="2" t="s">
        <v>5</v>
      </c>
      <c r="C5" s="118" t="s">
        <v>6</v>
      </c>
      <c r="D5" s="119"/>
      <c r="E5" s="111"/>
      <c r="F5" s="118" t="s">
        <v>7</v>
      </c>
      <c r="G5" s="119"/>
      <c r="H5" s="111"/>
      <c r="I5" s="118" t="s">
        <v>8</v>
      </c>
      <c r="J5" s="119"/>
      <c r="K5" s="111"/>
      <c r="L5" s="118" t="s">
        <v>9</v>
      </c>
      <c r="M5" s="119"/>
      <c r="N5" s="119"/>
      <c r="O5" s="111"/>
      <c r="P5" s="118" t="s">
        <v>10</v>
      </c>
      <c r="Q5" s="119"/>
      <c r="R5" s="111"/>
      <c r="S5" s="118" t="s">
        <v>11</v>
      </c>
      <c r="T5" s="119"/>
      <c r="U5" s="119"/>
      <c r="V5" s="111"/>
      <c r="W5" s="118" t="s">
        <v>12</v>
      </c>
      <c r="X5" s="119"/>
      <c r="Y5" s="111"/>
      <c r="Z5" s="118" t="s">
        <v>13</v>
      </c>
      <c r="AA5" s="119"/>
      <c r="AB5" s="119"/>
      <c r="AC5" s="111"/>
      <c r="AD5" s="107"/>
    </row>
    <row r="6" spans="1:30" x14ac:dyDescent="0.35">
      <c r="A6" s="3" t="s">
        <v>14</v>
      </c>
      <c r="B6" s="3" t="s">
        <v>15</v>
      </c>
      <c r="C6" s="3" t="s">
        <v>16</v>
      </c>
      <c r="D6" s="4" t="s">
        <v>17</v>
      </c>
      <c r="E6" s="4" t="s">
        <v>18</v>
      </c>
      <c r="F6" s="3" t="s">
        <v>16</v>
      </c>
      <c r="G6" s="4" t="s">
        <v>17</v>
      </c>
      <c r="H6" s="4" t="s">
        <v>18</v>
      </c>
      <c r="I6" s="3" t="s">
        <v>16</v>
      </c>
      <c r="J6" s="4" t="s">
        <v>17</v>
      </c>
      <c r="K6" s="4" t="s">
        <v>18</v>
      </c>
      <c r="L6" s="117" t="s">
        <v>16</v>
      </c>
      <c r="M6" s="111"/>
      <c r="N6" s="4" t="s">
        <v>17</v>
      </c>
      <c r="O6" s="4" t="s">
        <v>18</v>
      </c>
      <c r="P6" s="3" t="s">
        <v>16</v>
      </c>
      <c r="Q6" s="4" t="s">
        <v>17</v>
      </c>
      <c r="R6" s="4" t="s">
        <v>18</v>
      </c>
      <c r="S6" s="117" t="s">
        <v>16</v>
      </c>
      <c r="T6" s="111"/>
      <c r="U6" s="4" t="s">
        <v>17</v>
      </c>
      <c r="V6" s="4" t="s">
        <v>18</v>
      </c>
      <c r="W6" s="3" t="s">
        <v>16</v>
      </c>
      <c r="X6" s="4" t="s">
        <v>17</v>
      </c>
      <c r="Y6" s="4" t="s">
        <v>18</v>
      </c>
      <c r="Z6" s="117" t="s">
        <v>16</v>
      </c>
      <c r="AA6" s="111"/>
      <c r="AB6" s="4" t="s">
        <v>17</v>
      </c>
      <c r="AC6" s="4" t="s">
        <v>18</v>
      </c>
      <c r="AD6" s="107"/>
    </row>
    <row r="7" spans="1:30" x14ac:dyDescent="0.35">
      <c r="A7" s="5" t="s">
        <v>19</v>
      </c>
      <c r="B7" s="5" t="s">
        <v>20</v>
      </c>
      <c r="C7" s="6">
        <v>1944145.34</v>
      </c>
      <c r="D7" s="6">
        <v>1511371.38</v>
      </c>
      <c r="E7" s="6">
        <v>3455516.72</v>
      </c>
      <c r="F7" s="6">
        <v>506417.62</v>
      </c>
      <c r="G7" s="6">
        <v>286467.78000000003</v>
      </c>
      <c r="H7" s="6">
        <v>792885.4</v>
      </c>
      <c r="I7" s="6">
        <v>149702.85999999999</v>
      </c>
      <c r="J7" s="6">
        <v>158681.85999999999</v>
      </c>
      <c r="K7" s="6">
        <v>308384.71999999997</v>
      </c>
      <c r="L7" s="108">
        <v>330651.34999999998</v>
      </c>
      <c r="M7" s="111"/>
      <c r="N7" s="6">
        <v>563395.30000000005</v>
      </c>
      <c r="O7" s="6">
        <v>894046.65</v>
      </c>
      <c r="P7" s="6">
        <v>8200.2099999999991</v>
      </c>
      <c r="Q7" s="6">
        <v>119552.79</v>
      </c>
      <c r="R7" s="6">
        <v>127753</v>
      </c>
      <c r="S7" s="108">
        <v>7085.17</v>
      </c>
      <c r="T7" s="111"/>
      <c r="U7" s="6">
        <v>4619.16</v>
      </c>
      <c r="V7" s="6">
        <v>11704.33</v>
      </c>
      <c r="W7" s="6">
        <v>75207</v>
      </c>
      <c r="X7" s="6">
        <v>21468.49</v>
      </c>
      <c r="Y7" s="6">
        <v>96675.49</v>
      </c>
      <c r="Z7" s="108">
        <v>6544.71</v>
      </c>
      <c r="AA7" s="111"/>
      <c r="AB7" s="6">
        <v>103493.75</v>
      </c>
      <c r="AC7" s="6">
        <v>110038.46</v>
      </c>
      <c r="AD7" s="107"/>
    </row>
    <row r="8" spans="1:30" x14ac:dyDescent="0.35">
      <c r="A8" s="116" t="s">
        <v>21</v>
      </c>
      <c r="B8" s="116" t="s">
        <v>22</v>
      </c>
      <c r="C8" s="108">
        <v>1863899.88</v>
      </c>
      <c r="D8" s="108">
        <v>1350550.04</v>
      </c>
      <c r="E8" s="108">
        <v>3214449.92</v>
      </c>
      <c r="F8" s="108">
        <v>579658.18000000005</v>
      </c>
      <c r="G8" s="108">
        <v>168436.51</v>
      </c>
      <c r="H8" s="108">
        <v>748094.69</v>
      </c>
      <c r="I8" s="108">
        <v>191242.25</v>
      </c>
      <c r="J8" s="108">
        <v>120565.85</v>
      </c>
      <c r="K8" s="108">
        <v>311808.09999999998</v>
      </c>
      <c r="L8" s="108">
        <v>105441.54</v>
      </c>
      <c r="M8" s="113"/>
      <c r="N8" s="108">
        <v>474923.53</v>
      </c>
      <c r="O8" s="108">
        <v>580365.06999999995</v>
      </c>
      <c r="P8" s="108">
        <v>492.14</v>
      </c>
      <c r="Q8" s="108">
        <v>119291.07</v>
      </c>
      <c r="R8" s="108">
        <v>119783.21</v>
      </c>
      <c r="S8" s="108">
        <v>6183.21</v>
      </c>
      <c r="T8" s="113"/>
      <c r="U8" s="108">
        <v>3600.91</v>
      </c>
      <c r="V8" s="108">
        <v>9784.1200000000008</v>
      </c>
      <c r="W8" s="108">
        <v>74195</v>
      </c>
      <c r="X8" s="108">
        <v>9376.2199999999993</v>
      </c>
      <c r="Y8" s="108">
        <v>83571.22</v>
      </c>
      <c r="Z8" s="108">
        <v>1491.85</v>
      </c>
      <c r="AA8" s="113"/>
      <c r="AB8" s="108">
        <v>207372.92</v>
      </c>
      <c r="AC8" s="108">
        <v>208864.77</v>
      </c>
      <c r="AD8" s="107"/>
    </row>
    <row r="9" spans="1:30" x14ac:dyDescent="0.35">
      <c r="A9" s="109"/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14"/>
      <c r="M9" s="115"/>
      <c r="N9" s="109"/>
      <c r="O9" s="109"/>
      <c r="P9" s="109"/>
      <c r="Q9" s="109"/>
      <c r="R9" s="109"/>
      <c r="S9" s="114"/>
      <c r="T9" s="115"/>
      <c r="U9" s="109"/>
      <c r="V9" s="109"/>
      <c r="W9" s="109"/>
      <c r="X9" s="109"/>
      <c r="Y9" s="109"/>
      <c r="Z9" s="114"/>
      <c r="AA9" s="115"/>
      <c r="AB9" s="109"/>
      <c r="AC9" s="109"/>
      <c r="AD9" s="107"/>
    </row>
    <row r="10" spans="1:30" x14ac:dyDescent="0.35">
      <c r="A10" s="5" t="s">
        <v>23</v>
      </c>
      <c r="B10" s="5" t="s">
        <v>24</v>
      </c>
      <c r="C10" s="6">
        <v>1998434</v>
      </c>
      <c r="D10" s="6">
        <v>480138.37</v>
      </c>
      <c r="E10" s="6">
        <v>2478572.37</v>
      </c>
      <c r="F10" s="6">
        <v>110696.1</v>
      </c>
      <c r="G10" s="6">
        <v>5959.47</v>
      </c>
      <c r="H10" s="6">
        <v>116655.57</v>
      </c>
      <c r="I10" s="6">
        <v>49185.75</v>
      </c>
      <c r="J10" s="6">
        <v>1394.77</v>
      </c>
      <c r="K10" s="6">
        <v>50580.52</v>
      </c>
      <c r="L10" s="108">
        <v>279161.59000000003</v>
      </c>
      <c r="M10" s="111"/>
      <c r="N10" s="6">
        <v>474905.92</v>
      </c>
      <c r="O10" s="6">
        <v>754067.51</v>
      </c>
      <c r="P10" s="6">
        <v>0</v>
      </c>
      <c r="Q10" s="6">
        <v>21150.03</v>
      </c>
      <c r="R10" s="6">
        <v>21150.03</v>
      </c>
      <c r="S10" s="108">
        <v>11455.31</v>
      </c>
      <c r="T10" s="111"/>
      <c r="U10" s="6">
        <v>523.46</v>
      </c>
      <c r="V10" s="6">
        <v>11978.77</v>
      </c>
      <c r="W10" s="6">
        <v>110726</v>
      </c>
      <c r="X10" s="6">
        <v>117.04</v>
      </c>
      <c r="Y10" s="6">
        <v>110843.04</v>
      </c>
      <c r="Z10" s="108">
        <v>40803.550000000003</v>
      </c>
      <c r="AA10" s="111"/>
      <c r="AB10" s="6">
        <v>35212.1</v>
      </c>
      <c r="AC10" s="6">
        <v>76015.649999999994</v>
      </c>
      <c r="AD10" s="107"/>
    </row>
    <row r="11" spans="1:30" x14ac:dyDescent="0.35">
      <c r="A11" s="5" t="s">
        <v>25</v>
      </c>
      <c r="B11" s="5" t="s">
        <v>26</v>
      </c>
      <c r="C11" s="6">
        <v>0</v>
      </c>
      <c r="D11" s="6">
        <v>56233.98</v>
      </c>
      <c r="E11" s="6">
        <v>56233.98</v>
      </c>
      <c r="F11" s="6">
        <v>4938713.34</v>
      </c>
      <c r="G11" s="6">
        <v>1201.45</v>
      </c>
      <c r="H11" s="6">
        <v>4939914.79</v>
      </c>
      <c r="I11" s="6">
        <v>4550.8599999999997</v>
      </c>
      <c r="J11" s="6">
        <v>504.34</v>
      </c>
      <c r="K11" s="6">
        <v>5055.2</v>
      </c>
      <c r="L11" s="108">
        <v>26066.78</v>
      </c>
      <c r="M11" s="111"/>
      <c r="N11" s="6">
        <v>44770.58</v>
      </c>
      <c r="O11" s="6">
        <v>70837.36</v>
      </c>
      <c r="P11" s="6">
        <v>6.55</v>
      </c>
      <c r="Q11" s="6">
        <v>15829.33</v>
      </c>
      <c r="R11" s="6">
        <v>15835.88</v>
      </c>
      <c r="S11" s="108">
        <v>905.08</v>
      </c>
      <c r="T11" s="111"/>
      <c r="U11" s="6">
        <v>74.72</v>
      </c>
      <c r="V11" s="6">
        <v>979.8</v>
      </c>
      <c r="W11" s="6">
        <v>3817</v>
      </c>
      <c r="X11" s="6">
        <v>30.25</v>
      </c>
      <c r="Y11" s="6">
        <v>3847.25</v>
      </c>
      <c r="Z11" s="108">
        <v>0</v>
      </c>
      <c r="AA11" s="111"/>
      <c r="AB11" s="6">
        <v>4813.1400000000003</v>
      </c>
      <c r="AC11" s="6">
        <v>4813.1400000000003</v>
      </c>
      <c r="AD11" s="107"/>
    </row>
    <row r="12" spans="1:30" x14ac:dyDescent="0.35">
      <c r="A12" s="5" t="s">
        <v>27</v>
      </c>
      <c r="B12" s="5" t="s">
        <v>28</v>
      </c>
      <c r="C12" s="6">
        <v>1948922.07</v>
      </c>
      <c r="D12" s="6">
        <v>1406516.99</v>
      </c>
      <c r="E12" s="6">
        <v>3355439.06</v>
      </c>
      <c r="F12" s="6">
        <v>150731.67000000001</v>
      </c>
      <c r="G12" s="6">
        <v>69218.83</v>
      </c>
      <c r="H12" s="6">
        <v>219950.5</v>
      </c>
      <c r="I12" s="6">
        <v>157149.04</v>
      </c>
      <c r="J12" s="6">
        <v>49419.95</v>
      </c>
      <c r="K12" s="6">
        <v>206568.99</v>
      </c>
      <c r="L12" s="108">
        <v>424792.81</v>
      </c>
      <c r="M12" s="111"/>
      <c r="N12" s="6">
        <v>514994.11</v>
      </c>
      <c r="O12" s="6">
        <v>939786.92</v>
      </c>
      <c r="P12" s="6">
        <v>314.86</v>
      </c>
      <c r="Q12" s="6">
        <v>156773.54999999999</v>
      </c>
      <c r="R12" s="6">
        <v>157088.41</v>
      </c>
      <c r="S12" s="108">
        <v>9414.4500000000007</v>
      </c>
      <c r="T12" s="111"/>
      <c r="U12" s="6">
        <v>2035.35</v>
      </c>
      <c r="V12" s="6">
        <v>11449.8</v>
      </c>
      <c r="W12" s="6">
        <v>127930</v>
      </c>
      <c r="X12" s="6">
        <v>3282.32</v>
      </c>
      <c r="Y12" s="6">
        <v>131212.32</v>
      </c>
      <c r="Z12" s="108">
        <v>196155.2</v>
      </c>
      <c r="AA12" s="111"/>
      <c r="AB12" s="6">
        <v>259723.57</v>
      </c>
      <c r="AC12" s="6">
        <v>455878.77</v>
      </c>
      <c r="AD12" s="107"/>
    </row>
    <row r="13" spans="1:30" x14ac:dyDescent="0.35">
      <c r="A13" s="116" t="s">
        <v>29</v>
      </c>
      <c r="B13" s="116" t="s">
        <v>30</v>
      </c>
      <c r="C13" s="108">
        <v>0</v>
      </c>
      <c r="D13" s="108">
        <v>0</v>
      </c>
      <c r="E13" s="108">
        <v>0</v>
      </c>
      <c r="F13" s="108">
        <v>0</v>
      </c>
      <c r="G13" s="108">
        <v>0</v>
      </c>
      <c r="H13" s="108">
        <v>0</v>
      </c>
      <c r="I13" s="108">
        <v>0</v>
      </c>
      <c r="J13" s="108">
        <v>0</v>
      </c>
      <c r="K13" s="108">
        <v>0</v>
      </c>
      <c r="L13" s="108">
        <v>0</v>
      </c>
      <c r="M13" s="113"/>
      <c r="N13" s="108">
        <v>0</v>
      </c>
      <c r="O13" s="108">
        <v>0</v>
      </c>
      <c r="P13" s="108">
        <v>0</v>
      </c>
      <c r="Q13" s="108">
        <v>0</v>
      </c>
      <c r="R13" s="108">
        <v>0</v>
      </c>
      <c r="S13" s="108">
        <v>0</v>
      </c>
      <c r="T13" s="113"/>
      <c r="U13" s="108">
        <v>0</v>
      </c>
      <c r="V13" s="108">
        <v>0</v>
      </c>
      <c r="W13" s="108">
        <v>0</v>
      </c>
      <c r="X13" s="108">
        <v>0</v>
      </c>
      <c r="Y13" s="108">
        <v>0</v>
      </c>
      <c r="Z13" s="108">
        <v>3735.48</v>
      </c>
      <c r="AA13" s="113"/>
      <c r="AB13" s="108">
        <v>0</v>
      </c>
      <c r="AC13" s="108">
        <v>3735.48</v>
      </c>
      <c r="AD13" s="107"/>
    </row>
    <row r="14" spans="1:30" x14ac:dyDescent="0.35">
      <c r="A14" s="109"/>
      <c r="B14" s="109"/>
      <c r="C14" s="109"/>
      <c r="D14" s="109"/>
      <c r="E14" s="109"/>
      <c r="F14" s="109"/>
      <c r="G14" s="109"/>
      <c r="H14" s="109"/>
      <c r="I14" s="109"/>
      <c r="J14" s="109"/>
      <c r="K14" s="109"/>
      <c r="L14" s="114"/>
      <c r="M14" s="115"/>
      <c r="N14" s="109"/>
      <c r="O14" s="109"/>
      <c r="P14" s="109"/>
      <c r="Q14" s="109"/>
      <c r="R14" s="109"/>
      <c r="S14" s="114"/>
      <c r="T14" s="115"/>
      <c r="U14" s="109"/>
      <c r="V14" s="109"/>
      <c r="W14" s="109"/>
      <c r="X14" s="109"/>
      <c r="Y14" s="109"/>
      <c r="Z14" s="114"/>
      <c r="AA14" s="115"/>
      <c r="AB14" s="109"/>
      <c r="AC14" s="109"/>
      <c r="AD14" s="107"/>
    </row>
    <row r="15" spans="1:30" x14ac:dyDescent="0.35">
      <c r="A15" s="5" t="s">
        <v>31</v>
      </c>
      <c r="B15" s="5" t="s">
        <v>32</v>
      </c>
      <c r="C15" s="6">
        <v>1089609.72</v>
      </c>
      <c r="D15" s="6">
        <v>454101.09</v>
      </c>
      <c r="E15" s="6">
        <v>1543710.81</v>
      </c>
      <c r="F15" s="6">
        <v>38404.29</v>
      </c>
      <c r="G15" s="6">
        <v>3896.51</v>
      </c>
      <c r="H15" s="6">
        <v>42300.800000000003</v>
      </c>
      <c r="I15" s="6">
        <v>16807.09</v>
      </c>
      <c r="J15" s="6">
        <v>781.63</v>
      </c>
      <c r="K15" s="6">
        <v>17588.72</v>
      </c>
      <c r="L15" s="108">
        <v>696597.26</v>
      </c>
      <c r="M15" s="111"/>
      <c r="N15" s="6">
        <v>400696.64</v>
      </c>
      <c r="O15" s="6">
        <v>1097293.8999999999</v>
      </c>
      <c r="P15" s="6">
        <v>0</v>
      </c>
      <c r="Q15" s="6">
        <v>20118.05</v>
      </c>
      <c r="R15" s="6">
        <v>20118.05</v>
      </c>
      <c r="S15" s="108">
        <v>5043.9399999999996</v>
      </c>
      <c r="T15" s="111"/>
      <c r="U15" s="6">
        <v>456.66</v>
      </c>
      <c r="V15" s="6">
        <v>5500.6</v>
      </c>
      <c r="W15" s="6">
        <v>50666</v>
      </c>
      <c r="X15" s="6">
        <v>90.31</v>
      </c>
      <c r="Y15" s="6">
        <v>50756.31</v>
      </c>
      <c r="Z15" s="108">
        <v>12319.64</v>
      </c>
      <c r="AA15" s="111"/>
      <c r="AB15" s="6">
        <v>27970.79</v>
      </c>
      <c r="AC15" s="6">
        <v>40290.43</v>
      </c>
      <c r="AD15" s="107"/>
    </row>
    <row r="16" spans="1:30" ht="23" x14ac:dyDescent="0.35">
      <c r="A16" s="5" t="s">
        <v>33</v>
      </c>
      <c r="B16" s="5" t="s">
        <v>34</v>
      </c>
      <c r="C16" s="6">
        <v>1938476.66</v>
      </c>
      <c r="D16" s="6">
        <v>1292537.43</v>
      </c>
      <c r="E16" s="6">
        <v>3231014.09</v>
      </c>
      <c r="F16" s="6">
        <v>212218.62</v>
      </c>
      <c r="G16" s="6">
        <v>117516.42</v>
      </c>
      <c r="H16" s="6">
        <v>329735.03999999998</v>
      </c>
      <c r="I16" s="6">
        <v>568882</v>
      </c>
      <c r="J16" s="6">
        <v>78311.55</v>
      </c>
      <c r="K16" s="6">
        <v>647193.55000000005</v>
      </c>
      <c r="L16" s="108">
        <v>279323.5</v>
      </c>
      <c r="M16" s="111"/>
      <c r="N16" s="6">
        <v>647937.48</v>
      </c>
      <c r="O16" s="6">
        <v>927260.98</v>
      </c>
      <c r="P16" s="6">
        <v>164.44</v>
      </c>
      <c r="Q16" s="6">
        <v>282782.78000000003</v>
      </c>
      <c r="R16" s="6">
        <v>282947.21999999997</v>
      </c>
      <c r="S16" s="108">
        <v>5344.12</v>
      </c>
      <c r="T16" s="111"/>
      <c r="U16" s="6">
        <v>3961.29</v>
      </c>
      <c r="V16" s="6">
        <v>9305.41</v>
      </c>
      <c r="W16" s="6">
        <v>119746</v>
      </c>
      <c r="X16" s="6">
        <v>7357.38</v>
      </c>
      <c r="Y16" s="6">
        <v>127103.38</v>
      </c>
      <c r="Z16" s="108">
        <v>8868.26</v>
      </c>
      <c r="AA16" s="111"/>
      <c r="AB16" s="6">
        <v>95243.96</v>
      </c>
      <c r="AC16" s="6">
        <v>104112.22</v>
      </c>
      <c r="AD16" s="107"/>
    </row>
    <row r="17" spans="1:30" x14ac:dyDescent="0.35">
      <c r="A17" s="5" t="s">
        <v>35</v>
      </c>
      <c r="B17" s="5" t="s">
        <v>36</v>
      </c>
      <c r="C17" s="6">
        <v>502994.35</v>
      </c>
      <c r="D17" s="6">
        <v>208731.85</v>
      </c>
      <c r="E17" s="6">
        <v>711726.2</v>
      </c>
      <c r="F17" s="6">
        <v>22462.44</v>
      </c>
      <c r="G17" s="6">
        <v>5457.78</v>
      </c>
      <c r="H17" s="6">
        <v>27920.22</v>
      </c>
      <c r="I17" s="6">
        <v>4969.8500000000004</v>
      </c>
      <c r="J17" s="6">
        <v>2162.5100000000002</v>
      </c>
      <c r="K17" s="6">
        <v>7132.36</v>
      </c>
      <c r="L17" s="108">
        <v>24068.35</v>
      </c>
      <c r="M17" s="111"/>
      <c r="N17" s="6">
        <v>157436.6</v>
      </c>
      <c r="O17" s="6">
        <v>181504.95</v>
      </c>
      <c r="P17" s="6">
        <v>4.8499999999999996</v>
      </c>
      <c r="Q17" s="6">
        <v>77659.78</v>
      </c>
      <c r="R17" s="6">
        <v>77664.63</v>
      </c>
      <c r="S17" s="108">
        <v>611.63</v>
      </c>
      <c r="T17" s="111"/>
      <c r="U17" s="6">
        <v>284.83999999999997</v>
      </c>
      <c r="V17" s="6">
        <v>896.47</v>
      </c>
      <c r="W17" s="6">
        <v>20031</v>
      </c>
      <c r="X17" s="6">
        <v>146.69999999999999</v>
      </c>
      <c r="Y17" s="6">
        <v>20177.7</v>
      </c>
      <c r="Z17" s="108">
        <v>0</v>
      </c>
      <c r="AA17" s="111"/>
      <c r="AB17" s="6">
        <v>18827.13</v>
      </c>
      <c r="AC17" s="6">
        <v>18827.13</v>
      </c>
      <c r="AD17" s="107"/>
    </row>
    <row r="18" spans="1:30" x14ac:dyDescent="0.35">
      <c r="A18" s="5" t="s">
        <v>37</v>
      </c>
      <c r="B18" s="5" t="s">
        <v>38</v>
      </c>
      <c r="C18" s="6">
        <v>3276720.31</v>
      </c>
      <c r="D18" s="6">
        <v>2448101.25</v>
      </c>
      <c r="E18" s="6">
        <v>5724821.5599999996</v>
      </c>
      <c r="F18" s="6">
        <v>624469.55000000005</v>
      </c>
      <c r="G18" s="6">
        <v>178636.25</v>
      </c>
      <c r="H18" s="6">
        <v>803105.8</v>
      </c>
      <c r="I18" s="6">
        <v>795698.8</v>
      </c>
      <c r="J18" s="6">
        <v>125272.3</v>
      </c>
      <c r="K18" s="6">
        <v>920971.1</v>
      </c>
      <c r="L18" s="108">
        <v>627421.80000000005</v>
      </c>
      <c r="M18" s="111"/>
      <c r="N18" s="6">
        <v>1198119.23</v>
      </c>
      <c r="O18" s="6">
        <v>1825541.03</v>
      </c>
      <c r="P18" s="6">
        <v>0</v>
      </c>
      <c r="Q18" s="6">
        <v>511272.05</v>
      </c>
      <c r="R18" s="6">
        <v>511272.05</v>
      </c>
      <c r="S18" s="108">
        <v>38516.17</v>
      </c>
      <c r="T18" s="111"/>
      <c r="U18" s="6">
        <v>6294.79</v>
      </c>
      <c r="V18" s="6">
        <v>44810.96</v>
      </c>
      <c r="W18" s="6">
        <v>232727</v>
      </c>
      <c r="X18" s="6">
        <v>10518.6</v>
      </c>
      <c r="Y18" s="6">
        <v>243245.6</v>
      </c>
      <c r="Z18" s="108">
        <v>171497.03</v>
      </c>
      <c r="AA18" s="111"/>
      <c r="AB18" s="6">
        <v>178773</v>
      </c>
      <c r="AC18" s="6">
        <v>350270.03</v>
      </c>
      <c r="AD18" s="107"/>
    </row>
    <row r="19" spans="1:30" x14ac:dyDescent="0.35">
      <c r="A19" s="116" t="s">
        <v>39</v>
      </c>
      <c r="B19" s="116" t="s">
        <v>40</v>
      </c>
      <c r="C19" s="108">
        <v>2860236.84</v>
      </c>
      <c r="D19" s="108">
        <v>2347001.59</v>
      </c>
      <c r="E19" s="108">
        <v>5207238.43</v>
      </c>
      <c r="F19" s="108">
        <v>4071061.74</v>
      </c>
      <c r="G19" s="108">
        <v>96049.38</v>
      </c>
      <c r="H19" s="108">
        <v>4167111.12</v>
      </c>
      <c r="I19" s="108">
        <v>1844389.67</v>
      </c>
      <c r="J19" s="108">
        <v>77290.179999999993</v>
      </c>
      <c r="K19" s="108">
        <v>1921679.85</v>
      </c>
      <c r="L19" s="108">
        <v>568492.81000000006</v>
      </c>
      <c r="M19" s="113"/>
      <c r="N19" s="108">
        <v>1052719.3</v>
      </c>
      <c r="O19" s="108">
        <v>1621212.11</v>
      </c>
      <c r="P19" s="108">
        <v>24.99</v>
      </c>
      <c r="Q19" s="108">
        <v>1034943.54</v>
      </c>
      <c r="R19" s="108">
        <v>1034968.53</v>
      </c>
      <c r="S19" s="108">
        <v>5734.39</v>
      </c>
      <c r="T19" s="113"/>
      <c r="U19" s="108">
        <v>7887.91</v>
      </c>
      <c r="V19" s="108">
        <v>13622.3</v>
      </c>
      <c r="W19" s="108">
        <v>182380</v>
      </c>
      <c r="X19" s="108">
        <v>5093.5200000000004</v>
      </c>
      <c r="Y19" s="108">
        <v>187473.52</v>
      </c>
      <c r="Z19" s="108">
        <v>10701.42</v>
      </c>
      <c r="AA19" s="113"/>
      <c r="AB19" s="108">
        <v>190633.58</v>
      </c>
      <c r="AC19" s="108">
        <v>201335</v>
      </c>
      <c r="AD19" s="107"/>
    </row>
    <row r="20" spans="1:30" x14ac:dyDescent="0.35">
      <c r="A20" s="109"/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14"/>
      <c r="M20" s="115"/>
      <c r="N20" s="109"/>
      <c r="O20" s="109"/>
      <c r="P20" s="109"/>
      <c r="Q20" s="109"/>
      <c r="R20" s="109"/>
      <c r="S20" s="114"/>
      <c r="T20" s="115"/>
      <c r="U20" s="109"/>
      <c r="V20" s="109"/>
      <c r="W20" s="109"/>
      <c r="X20" s="109"/>
      <c r="Y20" s="109"/>
      <c r="Z20" s="114"/>
      <c r="AA20" s="115"/>
      <c r="AB20" s="109"/>
      <c r="AC20" s="109"/>
      <c r="AD20" s="107"/>
    </row>
    <row r="21" spans="1:30" x14ac:dyDescent="0.35">
      <c r="A21" s="5" t="s">
        <v>41</v>
      </c>
      <c r="B21" s="5" t="s">
        <v>42</v>
      </c>
      <c r="C21" s="6">
        <v>1721076.17</v>
      </c>
      <c r="D21" s="6">
        <v>51968.27</v>
      </c>
      <c r="E21" s="6">
        <v>1773044.44</v>
      </c>
      <c r="F21" s="6">
        <v>347674.77</v>
      </c>
      <c r="G21" s="6">
        <v>181.41</v>
      </c>
      <c r="H21" s="6">
        <v>347856.18</v>
      </c>
      <c r="I21" s="6">
        <v>444660.53</v>
      </c>
      <c r="J21" s="6">
        <v>185.98</v>
      </c>
      <c r="K21" s="6">
        <v>444846.51</v>
      </c>
      <c r="L21" s="108">
        <v>973821.03</v>
      </c>
      <c r="M21" s="111"/>
      <c r="N21" s="6">
        <v>8114.9</v>
      </c>
      <c r="O21" s="6">
        <v>981935.93</v>
      </c>
      <c r="P21" s="6">
        <v>0</v>
      </c>
      <c r="Q21" s="6">
        <v>45596.480000000003</v>
      </c>
      <c r="R21" s="6">
        <v>45596.480000000003</v>
      </c>
      <c r="S21" s="108">
        <v>2837.38</v>
      </c>
      <c r="T21" s="111"/>
      <c r="U21" s="6">
        <v>34.08</v>
      </c>
      <c r="V21" s="6">
        <v>2871.46</v>
      </c>
      <c r="W21" s="6">
        <v>80806</v>
      </c>
      <c r="X21" s="6">
        <v>7.45</v>
      </c>
      <c r="Y21" s="6">
        <v>80813.45</v>
      </c>
      <c r="Z21" s="108">
        <v>0</v>
      </c>
      <c r="AA21" s="111"/>
      <c r="AB21" s="6">
        <v>1386.66</v>
      </c>
      <c r="AC21" s="6">
        <v>1386.66</v>
      </c>
      <c r="AD21" s="107"/>
    </row>
    <row r="22" spans="1:30" x14ac:dyDescent="0.35">
      <c r="A22" s="5" t="s">
        <v>43</v>
      </c>
      <c r="B22" s="5" t="s">
        <v>44</v>
      </c>
      <c r="C22" s="6">
        <v>142064.13</v>
      </c>
      <c r="D22" s="6">
        <v>151050.35</v>
      </c>
      <c r="E22" s="6">
        <v>293114.48</v>
      </c>
      <c r="F22" s="6">
        <v>14548.28</v>
      </c>
      <c r="G22" s="6">
        <v>5028.43</v>
      </c>
      <c r="H22" s="6">
        <v>19576.71</v>
      </c>
      <c r="I22" s="6">
        <v>4707.41</v>
      </c>
      <c r="J22" s="6">
        <v>2306.66</v>
      </c>
      <c r="K22" s="6">
        <v>7014.07</v>
      </c>
      <c r="L22" s="108">
        <v>15831.74</v>
      </c>
      <c r="M22" s="111"/>
      <c r="N22" s="6">
        <v>96794.72</v>
      </c>
      <c r="O22" s="6">
        <v>112626.46</v>
      </c>
      <c r="P22" s="6">
        <v>2720.6</v>
      </c>
      <c r="Q22" s="6">
        <v>46147.08</v>
      </c>
      <c r="R22" s="6">
        <v>48867.68</v>
      </c>
      <c r="S22" s="108">
        <v>407.2</v>
      </c>
      <c r="T22" s="111"/>
      <c r="U22" s="6">
        <v>243.08</v>
      </c>
      <c r="V22" s="6">
        <v>650.28</v>
      </c>
      <c r="W22" s="6">
        <v>15609</v>
      </c>
      <c r="X22" s="6">
        <v>256.23</v>
      </c>
      <c r="Y22" s="6">
        <v>15865.23</v>
      </c>
      <c r="Z22" s="108">
        <v>0</v>
      </c>
      <c r="AA22" s="111"/>
      <c r="AB22" s="6">
        <v>11000.41</v>
      </c>
      <c r="AC22" s="6">
        <v>11000.41</v>
      </c>
      <c r="AD22" s="107"/>
    </row>
    <row r="23" spans="1:30" x14ac:dyDescent="0.35">
      <c r="A23" s="5" t="s">
        <v>45</v>
      </c>
      <c r="B23" s="5" t="s">
        <v>46</v>
      </c>
      <c r="C23" s="6">
        <v>41418149.700000003</v>
      </c>
      <c r="D23" s="6">
        <v>0</v>
      </c>
      <c r="E23" s="6">
        <v>41418149.700000003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108">
        <v>0</v>
      </c>
      <c r="M23" s="111"/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108">
        <v>0</v>
      </c>
      <c r="T23" s="111"/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108">
        <v>0</v>
      </c>
      <c r="AA23" s="111"/>
      <c r="AB23" s="6">
        <v>0</v>
      </c>
      <c r="AC23" s="6">
        <v>0</v>
      </c>
      <c r="AD23" s="107"/>
    </row>
    <row r="24" spans="1:30" x14ac:dyDescent="0.35">
      <c r="A24" s="116" t="s">
        <v>47</v>
      </c>
      <c r="B24" s="116" t="s">
        <v>48</v>
      </c>
      <c r="C24" s="108">
        <v>3606947.91</v>
      </c>
      <c r="D24" s="108">
        <v>3316862.24</v>
      </c>
      <c r="E24" s="108">
        <v>6923810.1500000004</v>
      </c>
      <c r="F24" s="108">
        <v>2242644.0299999998</v>
      </c>
      <c r="G24" s="108">
        <v>565825.6</v>
      </c>
      <c r="H24" s="108">
        <v>2808469.63</v>
      </c>
      <c r="I24" s="108">
        <v>264468.08</v>
      </c>
      <c r="J24" s="108">
        <v>401987.19</v>
      </c>
      <c r="K24" s="108">
        <v>666455.27</v>
      </c>
      <c r="L24" s="108">
        <v>444902.47</v>
      </c>
      <c r="M24" s="113"/>
      <c r="N24" s="108">
        <v>1124719.32</v>
      </c>
      <c r="O24" s="108">
        <v>1569621.79</v>
      </c>
      <c r="P24" s="108">
        <v>498.89</v>
      </c>
      <c r="Q24" s="108">
        <v>432956.85</v>
      </c>
      <c r="R24" s="108">
        <v>433455.74</v>
      </c>
      <c r="S24" s="108">
        <v>6107.8</v>
      </c>
      <c r="T24" s="113"/>
      <c r="U24" s="108">
        <v>11827.6</v>
      </c>
      <c r="V24" s="108">
        <v>17935.400000000001</v>
      </c>
      <c r="W24" s="108">
        <v>215413</v>
      </c>
      <c r="X24" s="108">
        <v>29626.240000000002</v>
      </c>
      <c r="Y24" s="108">
        <v>245039.24</v>
      </c>
      <c r="Z24" s="108">
        <v>30609.119999999999</v>
      </c>
      <c r="AA24" s="113"/>
      <c r="AB24" s="108">
        <v>247977.54</v>
      </c>
      <c r="AC24" s="108">
        <v>278586.65999999997</v>
      </c>
      <c r="AD24" s="107"/>
    </row>
    <row r="25" spans="1:30" x14ac:dyDescent="0.35">
      <c r="A25" s="109"/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14"/>
      <c r="M25" s="115"/>
      <c r="N25" s="109"/>
      <c r="O25" s="109"/>
      <c r="P25" s="109"/>
      <c r="Q25" s="109"/>
      <c r="R25" s="109"/>
      <c r="S25" s="114"/>
      <c r="T25" s="115"/>
      <c r="U25" s="109"/>
      <c r="V25" s="109"/>
      <c r="W25" s="109"/>
      <c r="X25" s="109"/>
      <c r="Y25" s="109"/>
      <c r="Z25" s="114"/>
      <c r="AA25" s="115"/>
      <c r="AB25" s="109"/>
      <c r="AC25" s="109"/>
      <c r="AD25" s="107"/>
    </row>
    <row r="26" spans="1:30" x14ac:dyDescent="0.35">
      <c r="A26" s="5" t="s">
        <v>49</v>
      </c>
      <c r="B26" s="5" t="s">
        <v>50</v>
      </c>
      <c r="C26" s="6">
        <v>3212643.4</v>
      </c>
      <c r="D26" s="6">
        <v>2464150.79</v>
      </c>
      <c r="E26" s="6">
        <v>5676794.1900000004</v>
      </c>
      <c r="F26" s="6">
        <v>358394.15</v>
      </c>
      <c r="G26" s="6">
        <v>423846.08</v>
      </c>
      <c r="H26" s="6">
        <v>782240.23</v>
      </c>
      <c r="I26" s="6">
        <v>107600.21</v>
      </c>
      <c r="J26" s="6">
        <v>274869.88</v>
      </c>
      <c r="K26" s="6">
        <v>382470.09</v>
      </c>
      <c r="L26" s="108">
        <v>316508.23</v>
      </c>
      <c r="M26" s="111"/>
      <c r="N26" s="6">
        <v>1001775.67</v>
      </c>
      <c r="O26" s="6">
        <v>1318283.8999999999</v>
      </c>
      <c r="P26" s="6">
        <v>529.54999999999995</v>
      </c>
      <c r="Q26" s="6">
        <v>320572.56</v>
      </c>
      <c r="R26" s="6">
        <v>321102.11</v>
      </c>
      <c r="S26" s="108">
        <v>6911.25</v>
      </c>
      <c r="T26" s="111"/>
      <c r="U26" s="6">
        <v>6608.62</v>
      </c>
      <c r="V26" s="6">
        <v>13519.87</v>
      </c>
      <c r="W26" s="6">
        <v>173349</v>
      </c>
      <c r="X26" s="6">
        <v>28699.21</v>
      </c>
      <c r="Y26" s="6">
        <v>202048.21</v>
      </c>
      <c r="Z26" s="108">
        <v>59445.42</v>
      </c>
      <c r="AA26" s="111"/>
      <c r="AB26" s="6">
        <v>223803.19</v>
      </c>
      <c r="AC26" s="6">
        <v>283248.61</v>
      </c>
      <c r="AD26" s="107"/>
    </row>
    <row r="27" spans="1:30" x14ac:dyDescent="0.35">
      <c r="A27" s="5" t="s">
        <v>51</v>
      </c>
      <c r="B27" s="5" t="s">
        <v>52</v>
      </c>
      <c r="C27" s="6">
        <v>1364417.67</v>
      </c>
      <c r="D27" s="6">
        <v>553560.03</v>
      </c>
      <c r="E27" s="6">
        <v>1917977.7</v>
      </c>
      <c r="F27" s="6">
        <v>117698.44</v>
      </c>
      <c r="G27" s="6">
        <v>7391.93</v>
      </c>
      <c r="H27" s="6">
        <v>125090.37</v>
      </c>
      <c r="I27" s="6">
        <v>67664.97</v>
      </c>
      <c r="J27" s="6">
        <v>2393.61</v>
      </c>
      <c r="K27" s="6">
        <v>70058.58</v>
      </c>
      <c r="L27" s="108">
        <v>241386.57</v>
      </c>
      <c r="M27" s="111"/>
      <c r="N27" s="6">
        <v>496266.9</v>
      </c>
      <c r="O27" s="6">
        <v>737653.47</v>
      </c>
      <c r="P27" s="6">
        <v>97.29</v>
      </c>
      <c r="Q27" s="6">
        <v>53087.33</v>
      </c>
      <c r="R27" s="6">
        <v>53184.62</v>
      </c>
      <c r="S27" s="108">
        <v>6769.9</v>
      </c>
      <c r="T27" s="111"/>
      <c r="U27" s="6">
        <v>686.46</v>
      </c>
      <c r="V27" s="6">
        <v>7456.36</v>
      </c>
      <c r="W27" s="6">
        <v>126885</v>
      </c>
      <c r="X27" s="6">
        <v>144.37</v>
      </c>
      <c r="Y27" s="6">
        <v>127029.37</v>
      </c>
      <c r="Z27" s="108">
        <v>15429.75</v>
      </c>
      <c r="AA27" s="111"/>
      <c r="AB27" s="6">
        <v>36643.230000000003</v>
      </c>
      <c r="AC27" s="6">
        <v>52072.98</v>
      </c>
      <c r="AD27" s="107"/>
    </row>
    <row r="28" spans="1:30" x14ac:dyDescent="0.35">
      <c r="A28" s="5" t="s">
        <v>53</v>
      </c>
      <c r="B28" s="5" t="s">
        <v>54</v>
      </c>
      <c r="C28" s="6">
        <v>1246098.31</v>
      </c>
      <c r="D28" s="6">
        <v>1269432.6000000001</v>
      </c>
      <c r="E28" s="6">
        <v>2515530.91</v>
      </c>
      <c r="F28" s="6">
        <v>189169.73</v>
      </c>
      <c r="G28" s="6">
        <v>203514.58</v>
      </c>
      <c r="H28" s="6">
        <v>392684.31</v>
      </c>
      <c r="I28" s="6">
        <v>322357.40999999997</v>
      </c>
      <c r="J28" s="6">
        <v>150020.19</v>
      </c>
      <c r="K28" s="6">
        <v>472377.59999999998</v>
      </c>
      <c r="L28" s="108">
        <v>143195.70000000001</v>
      </c>
      <c r="M28" s="111"/>
      <c r="N28" s="6">
        <v>468117</v>
      </c>
      <c r="O28" s="6">
        <v>611312.69999999995</v>
      </c>
      <c r="P28" s="6">
        <v>0</v>
      </c>
      <c r="Q28" s="6">
        <v>203648.68</v>
      </c>
      <c r="R28" s="6">
        <v>203648.68</v>
      </c>
      <c r="S28" s="108">
        <v>3575.66</v>
      </c>
      <c r="T28" s="111"/>
      <c r="U28" s="6">
        <v>3702.65</v>
      </c>
      <c r="V28" s="6">
        <v>7278.31</v>
      </c>
      <c r="W28" s="6">
        <v>93126</v>
      </c>
      <c r="X28" s="6">
        <v>12034.33</v>
      </c>
      <c r="Y28" s="6">
        <v>105160.33</v>
      </c>
      <c r="Z28" s="108">
        <v>4062.27</v>
      </c>
      <c r="AA28" s="111"/>
      <c r="AB28" s="6">
        <v>118972.34</v>
      </c>
      <c r="AC28" s="6">
        <v>123034.61</v>
      </c>
      <c r="AD28" s="107"/>
    </row>
    <row r="29" spans="1:30" x14ac:dyDescent="0.35">
      <c r="A29" s="5" t="s">
        <v>55</v>
      </c>
      <c r="B29" s="5" t="s">
        <v>56</v>
      </c>
      <c r="C29" s="6">
        <v>2780980.32</v>
      </c>
      <c r="D29" s="6">
        <v>3274555.28</v>
      </c>
      <c r="E29" s="6">
        <v>6055535.5999999996</v>
      </c>
      <c r="F29" s="6">
        <v>26037.23</v>
      </c>
      <c r="G29" s="6">
        <v>64217.06</v>
      </c>
      <c r="H29" s="6">
        <v>90254.29</v>
      </c>
      <c r="I29" s="6">
        <v>130801.97</v>
      </c>
      <c r="J29" s="6">
        <v>102123.43</v>
      </c>
      <c r="K29" s="6">
        <v>232925.4</v>
      </c>
      <c r="L29" s="108">
        <v>467334.7</v>
      </c>
      <c r="M29" s="111"/>
      <c r="N29" s="6">
        <v>731130.52</v>
      </c>
      <c r="O29" s="6">
        <v>1198465.22</v>
      </c>
      <c r="P29" s="6">
        <v>67258.009999999995</v>
      </c>
      <c r="Q29" s="6">
        <v>38213.910000000003</v>
      </c>
      <c r="R29" s="6">
        <v>105471.92</v>
      </c>
      <c r="S29" s="108">
        <v>25192.03</v>
      </c>
      <c r="T29" s="111"/>
      <c r="U29" s="6">
        <v>1084.82</v>
      </c>
      <c r="V29" s="6">
        <v>26276.85</v>
      </c>
      <c r="W29" s="6">
        <v>5060</v>
      </c>
      <c r="X29" s="6">
        <v>169.73</v>
      </c>
      <c r="Y29" s="6">
        <v>5229.7299999999996</v>
      </c>
      <c r="Z29" s="108">
        <v>350079.51</v>
      </c>
      <c r="AA29" s="111"/>
      <c r="AB29" s="6">
        <v>46674.65</v>
      </c>
      <c r="AC29" s="6">
        <v>396754.16</v>
      </c>
      <c r="AD29" s="107"/>
    </row>
    <row r="30" spans="1:30" x14ac:dyDescent="0.35">
      <c r="A30" s="116" t="s">
        <v>57</v>
      </c>
      <c r="B30" s="116" t="s">
        <v>58</v>
      </c>
      <c r="C30" s="108">
        <v>1047216.23</v>
      </c>
      <c r="D30" s="108">
        <v>281098.23999999999</v>
      </c>
      <c r="E30" s="108">
        <v>1328314.47</v>
      </c>
      <c r="F30" s="108">
        <v>18592.560000000001</v>
      </c>
      <c r="G30" s="108">
        <v>3333.71</v>
      </c>
      <c r="H30" s="108">
        <v>21926.27</v>
      </c>
      <c r="I30" s="108">
        <v>17232.89</v>
      </c>
      <c r="J30" s="108">
        <v>360.76</v>
      </c>
      <c r="K30" s="108">
        <v>17593.650000000001</v>
      </c>
      <c r="L30" s="108">
        <v>41074.660000000003</v>
      </c>
      <c r="M30" s="113"/>
      <c r="N30" s="108">
        <v>286902.11</v>
      </c>
      <c r="O30" s="108">
        <v>327976.77</v>
      </c>
      <c r="P30" s="108">
        <v>0</v>
      </c>
      <c r="Q30" s="108">
        <v>1180.3900000000001</v>
      </c>
      <c r="R30" s="108">
        <v>1180.3900000000001</v>
      </c>
      <c r="S30" s="108">
        <v>0</v>
      </c>
      <c r="T30" s="113"/>
      <c r="U30" s="108">
        <v>276.35000000000002</v>
      </c>
      <c r="V30" s="108">
        <v>276.35000000000002</v>
      </c>
      <c r="W30" s="108">
        <v>0</v>
      </c>
      <c r="X30" s="108">
        <v>51.28</v>
      </c>
      <c r="Y30" s="108">
        <v>51.28</v>
      </c>
      <c r="Z30" s="108">
        <v>0</v>
      </c>
      <c r="AA30" s="113"/>
      <c r="AB30" s="108">
        <v>17986.97</v>
      </c>
      <c r="AC30" s="108">
        <v>17986.97</v>
      </c>
      <c r="AD30" s="107"/>
    </row>
    <row r="31" spans="1:30" x14ac:dyDescent="0.35">
      <c r="A31" s="109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14"/>
      <c r="M31" s="115"/>
      <c r="N31" s="109"/>
      <c r="O31" s="109"/>
      <c r="P31" s="109"/>
      <c r="Q31" s="109"/>
      <c r="R31" s="109"/>
      <c r="S31" s="114"/>
      <c r="T31" s="115"/>
      <c r="U31" s="109"/>
      <c r="V31" s="109"/>
      <c r="W31" s="109"/>
      <c r="X31" s="109"/>
      <c r="Y31" s="109"/>
      <c r="Z31" s="114"/>
      <c r="AA31" s="115"/>
      <c r="AB31" s="109"/>
      <c r="AC31" s="109"/>
      <c r="AD31" s="107"/>
    </row>
    <row r="32" spans="1:30" x14ac:dyDescent="0.35">
      <c r="A32" s="5" t="s">
        <v>59</v>
      </c>
      <c r="B32" s="5" t="s">
        <v>60</v>
      </c>
      <c r="C32" s="6">
        <v>3655069.81</v>
      </c>
      <c r="D32" s="6">
        <v>2342237.2999999998</v>
      </c>
      <c r="E32" s="6">
        <v>5997307.1100000003</v>
      </c>
      <c r="F32" s="6">
        <v>609187.06000000006</v>
      </c>
      <c r="G32" s="6">
        <v>324375.08</v>
      </c>
      <c r="H32" s="6">
        <v>933562.14</v>
      </c>
      <c r="I32" s="6">
        <v>130781.11</v>
      </c>
      <c r="J32" s="6">
        <v>226400.38</v>
      </c>
      <c r="K32" s="6">
        <v>357181.49</v>
      </c>
      <c r="L32" s="108">
        <v>562290.94999999995</v>
      </c>
      <c r="M32" s="111"/>
      <c r="N32" s="6">
        <v>1142455.33</v>
      </c>
      <c r="O32" s="6">
        <v>1704746.28</v>
      </c>
      <c r="P32" s="6">
        <v>498.65</v>
      </c>
      <c r="Q32" s="6">
        <v>166023.87</v>
      </c>
      <c r="R32" s="6">
        <v>166522.51999999999</v>
      </c>
      <c r="S32" s="108">
        <v>4885.1000000000004</v>
      </c>
      <c r="T32" s="111"/>
      <c r="U32" s="6">
        <v>7011.26</v>
      </c>
      <c r="V32" s="6">
        <v>11896.36</v>
      </c>
      <c r="W32" s="6">
        <v>211277</v>
      </c>
      <c r="X32" s="6">
        <v>17513.78</v>
      </c>
      <c r="Y32" s="6">
        <v>228790.78</v>
      </c>
      <c r="Z32" s="108">
        <v>36085.25</v>
      </c>
      <c r="AA32" s="111"/>
      <c r="AB32" s="6">
        <v>179205.22</v>
      </c>
      <c r="AC32" s="6">
        <v>215290.47</v>
      </c>
      <c r="AD32" s="107"/>
    </row>
    <row r="33" spans="1:30" x14ac:dyDescent="0.35">
      <c r="A33" s="5" t="s">
        <v>61</v>
      </c>
      <c r="B33" s="5" t="s">
        <v>62</v>
      </c>
      <c r="C33" s="6">
        <v>1988621.2</v>
      </c>
      <c r="D33" s="6">
        <v>305635.11</v>
      </c>
      <c r="E33" s="6">
        <v>2294256.31</v>
      </c>
      <c r="F33" s="6">
        <v>17482.830000000002</v>
      </c>
      <c r="G33" s="6">
        <v>18804.009999999998</v>
      </c>
      <c r="H33" s="6">
        <v>36286.839999999997</v>
      </c>
      <c r="I33" s="6">
        <v>7810.29</v>
      </c>
      <c r="J33" s="6">
        <v>10307.81</v>
      </c>
      <c r="K33" s="6">
        <v>18118.099999999999</v>
      </c>
      <c r="L33" s="108">
        <v>153254.60999999999</v>
      </c>
      <c r="M33" s="111"/>
      <c r="N33" s="6">
        <v>245602.33</v>
      </c>
      <c r="O33" s="6">
        <v>398856.94</v>
      </c>
      <c r="P33" s="6">
        <v>0</v>
      </c>
      <c r="Q33" s="6">
        <v>16423.98</v>
      </c>
      <c r="R33" s="6">
        <v>16423.98</v>
      </c>
      <c r="S33" s="108">
        <v>1721.19</v>
      </c>
      <c r="T33" s="111"/>
      <c r="U33" s="6">
        <v>603.45000000000005</v>
      </c>
      <c r="V33" s="6">
        <v>2324.64</v>
      </c>
      <c r="W33" s="6">
        <v>66847</v>
      </c>
      <c r="X33" s="6">
        <v>537.41999999999996</v>
      </c>
      <c r="Y33" s="6">
        <v>67384.42</v>
      </c>
      <c r="Z33" s="108">
        <v>1342.72</v>
      </c>
      <c r="AA33" s="111"/>
      <c r="AB33" s="6">
        <v>21992.560000000001</v>
      </c>
      <c r="AC33" s="6">
        <v>23335.279999999999</v>
      </c>
      <c r="AD33" s="107"/>
    </row>
    <row r="34" spans="1:30" x14ac:dyDescent="0.35">
      <c r="A34" s="5" t="s">
        <v>63</v>
      </c>
      <c r="B34" s="5" t="s">
        <v>64</v>
      </c>
      <c r="C34" s="6">
        <v>3170725.71</v>
      </c>
      <c r="D34" s="6">
        <v>2160584.81</v>
      </c>
      <c r="E34" s="6">
        <v>5331310.5199999996</v>
      </c>
      <c r="F34" s="6">
        <v>11733975.1</v>
      </c>
      <c r="G34" s="6">
        <v>186885.54</v>
      </c>
      <c r="H34" s="6">
        <v>11920860.640000001</v>
      </c>
      <c r="I34" s="6">
        <v>765696.79</v>
      </c>
      <c r="J34" s="6">
        <v>132340.16</v>
      </c>
      <c r="K34" s="6">
        <v>898036.95</v>
      </c>
      <c r="L34" s="108">
        <v>879980.15</v>
      </c>
      <c r="M34" s="111"/>
      <c r="N34" s="6">
        <v>1271568.22</v>
      </c>
      <c r="O34" s="6">
        <v>2151548.37</v>
      </c>
      <c r="P34" s="6">
        <v>24.99</v>
      </c>
      <c r="Q34" s="6">
        <v>366341.44</v>
      </c>
      <c r="R34" s="6">
        <v>366366.43</v>
      </c>
      <c r="S34" s="108">
        <v>9367.32</v>
      </c>
      <c r="T34" s="111"/>
      <c r="U34" s="6">
        <v>5494.7</v>
      </c>
      <c r="V34" s="6">
        <v>14862.02</v>
      </c>
      <c r="W34" s="6">
        <v>220858</v>
      </c>
      <c r="X34" s="6">
        <v>9429.31</v>
      </c>
      <c r="Y34" s="6">
        <v>230287.31</v>
      </c>
      <c r="Z34" s="108">
        <v>301847.61</v>
      </c>
      <c r="AA34" s="111"/>
      <c r="AB34" s="6">
        <v>182310.03</v>
      </c>
      <c r="AC34" s="6">
        <v>484157.64</v>
      </c>
      <c r="AD34" s="107"/>
    </row>
    <row r="35" spans="1:30" x14ac:dyDescent="0.35">
      <c r="A35" s="116" t="s">
        <v>65</v>
      </c>
      <c r="B35" s="116" t="s">
        <v>66</v>
      </c>
      <c r="C35" s="108">
        <v>2589910.35</v>
      </c>
      <c r="D35" s="108">
        <v>618790.68000000005</v>
      </c>
      <c r="E35" s="108">
        <v>3208701.03</v>
      </c>
      <c r="F35" s="108">
        <v>59873.61</v>
      </c>
      <c r="G35" s="108">
        <v>8376.6</v>
      </c>
      <c r="H35" s="108">
        <v>68250.210000000006</v>
      </c>
      <c r="I35" s="108">
        <v>86494.16</v>
      </c>
      <c r="J35" s="108">
        <v>1842.49</v>
      </c>
      <c r="K35" s="108">
        <v>88336.65</v>
      </c>
      <c r="L35" s="108">
        <v>553934.93999999994</v>
      </c>
      <c r="M35" s="113"/>
      <c r="N35" s="108">
        <v>479545.36</v>
      </c>
      <c r="O35" s="108">
        <v>1033480.3</v>
      </c>
      <c r="P35" s="108">
        <v>5643.65</v>
      </c>
      <c r="Q35" s="108">
        <v>75194.990000000005</v>
      </c>
      <c r="R35" s="108">
        <v>80838.64</v>
      </c>
      <c r="S35" s="108">
        <v>25796.22</v>
      </c>
      <c r="T35" s="113"/>
      <c r="U35" s="108">
        <v>650.67999999999995</v>
      </c>
      <c r="V35" s="108">
        <v>26446.9</v>
      </c>
      <c r="W35" s="108">
        <v>136302.32</v>
      </c>
      <c r="X35" s="108">
        <v>157.1</v>
      </c>
      <c r="Y35" s="108">
        <v>136459.42000000001</v>
      </c>
      <c r="Z35" s="108">
        <v>25903.37</v>
      </c>
      <c r="AA35" s="113"/>
      <c r="AB35" s="108">
        <v>37570.79</v>
      </c>
      <c r="AC35" s="108">
        <v>63474.16</v>
      </c>
      <c r="AD35" s="107"/>
    </row>
    <row r="36" spans="1:30" x14ac:dyDescent="0.35">
      <c r="A36" s="109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14"/>
      <c r="M36" s="115"/>
      <c r="N36" s="109"/>
      <c r="O36" s="109"/>
      <c r="P36" s="109"/>
      <c r="Q36" s="109"/>
      <c r="R36" s="109"/>
      <c r="S36" s="114"/>
      <c r="T36" s="115"/>
      <c r="U36" s="109"/>
      <c r="V36" s="109"/>
      <c r="W36" s="109"/>
      <c r="X36" s="109"/>
      <c r="Y36" s="109"/>
      <c r="Z36" s="114"/>
      <c r="AA36" s="115"/>
      <c r="AB36" s="109"/>
      <c r="AC36" s="109"/>
      <c r="AD36" s="107"/>
    </row>
    <row r="37" spans="1:30" x14ac:dyDescent="0.35">
      <c r="A37" s="5" t="s">
        <v>67</v>
      </c>
      <c r="B37" s="5" t="s">
        <v>68</v>
      </c>
      <c r="C37" s="6">
        <v>3334810.36</v>
      </c>
      <c r="D37" s="6">
        <v>1590829.99</v>
      </c>
      <c r="E37" s="6">
        <v>4925640.3499999996</v>
      </c>
      <c r="F37" s="6">
        <v>799134.78</v>
      </c>
      <c r="G37" s="6">
        <v>87730.13</v>
      </c>
      <c r="H37" s="6">
        <v>886864.91</v>
      </c>
      <c r="I37" s="6">
        <v>113433.01</v>
      </c>
      <c r="J37" s="6">
        <v>46561.51</v>
      </c>
      <c r="K37" s="6">
        <v>159994.51999999999</v>
      </c>
      <c r="L37" s="108">
        <v>627355.56000000006</v>
      </c>
      <c r="M37" s="111"/>
      <c r="N37" s="6">
        <v>980465.66</v>
      </c>
      <c r="O37" s="6">
        <v>1607821.22</v>
      </c>
      <c r="P37" s="6">
        <v>9273.61</v>
      </c>
      <c r="Q37" s="6">
        <v>396184.86</v>
      </c>
      <c r="R37" s="6">
        <v>405458.47</v>
      </c>
      <c r="S37" s="108">
        <v>8973.77</v>
      </c>
      <c r="T37" s="111"/>
      <c r="U37" s="6">
        <v>2768.01</v>
      </c>
      <c r="V37" s="6">
        <v>11741.78</v>
      </c>
      <c r="W37" s="6">
        <v>258731</v>
      </c>
      <c r="X37" s="6">
        <v>6948.11</v>
      </c>
      <c r="Y37" s="6">
        <v>265679.11</v>
      </c>
      <c r="Z37" s="108">
        <v>61490.09</v>
      </c>
      <c r="AA37" s="111"/>
      <c r="AB37" s="6">
        <v>119611.14</v>
      </c>
      <c r="AC37" s="6">
        <v>181101.23</v>
      </c>
      <c r="AD37" s="107"/>
    </row>
    <row r="38" spans="1:30" x14ac:dyDescent="0.35">
      <c r="A38" s="5" t="s">
        <v>69</v>
      </c>
      <c r="B38" s="5" t="s">
        <v>70</v>
      </c>
      <c r="C38" s="6">
        <v>5251400.8600000003</v>
      </c>
      <c r="D38" s="6">
        <v>3442256.93</v>
      </c>
      <c r="E38" s="6">
        <v>8693657.7899999991</v>
      </c>
      <c r="F38" s="6">
        <v>679813.76</v>
      </c>
      <c r="G38" s="6">
        <v>517019.76</v>
      </c>
      <c r="H38" s="6">
        <v>1196833.52</v>
      </c>
      <c r="I38" s="6">
        <v>357624.78</v>
      </c>
      <c r="J38" s="6">
        <v>294186.11</v>
      </c>
      <c r="K38" s="6">
        <v>651810.89</v>
      </c>
      <c r="L38" s="108">
        <v>476025.68</v>
      </c>
      <c r="M38" s="111"/>
      <c r="N38" s="6">
        <v>1299640.94</v>
      </c>
      <c r="O38" s="6">
        <v>1775666.62</v>
      </c>
      <c r="P38" s="6">
        <v>13989.03</v>
      </c>
      <c r="Q38" s="6">
        <v>188009.04</v>
      </c>
      <c r="R38" s="6">
        <v>201998.07</v>
      </c>
      <c r="S38" s="108">
        <v>18896.57</v>
      </c>
      <c r="T38" s="111"/>
      <c r="U38" s="6">
        <v>9943.39</v>
      </c>
      <c r="V38" s="6">
        <v>28839.96</v>
      </c>
      <c r="W38" s="6">
        <v>287287</v>
      </c>
      <c r="X38" s="6">
        <v>30348.89</v>
      </c>
      <c r="Y38" s="6">
        <v>317635.89</v>
      </c>
      <c r="Z38" s="108">
        <v>69717.710000000006</v>
      </c>
      <c r="AA38" s="111"/>
      <c r="AB38" s="6">
        <v>330095.14</v>
      </c>
      <c r="AC38" s="6">
        <v>399812.85</v>
      </c>
      <c r="AD38" s="107"/>
    </row>
    <row r="39" spans="1:30" x14ac:dyDescent="0.35">
      <c r="A39" s="5" t="s">
        <v>71</v>
      </c>
      <c r="B39" s="5" t="s">
        <v>72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108">
        <v>0</v>
      </c>
      <c r="M39" s="111"/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108">
        <v>0</v>
      </c>
      <c r="T39" s="111"/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108">
        <v>0</v>
      </c>
      <c r="AA39" s="111"/>
      <c r="AB39" s="6">
        <v>0</v>
      </c>
      <c r="AC39" s="6">
        <v>0</v>
      </c>
      <c r="AD39" s="107"/>
    </row>
    <row r="40" spans="1:30" x14ac:dyDescent="0.35">
      <c r="A40" s="116" t="s">
        <v>73</v>
      </c>
      <c r="B40" s="116" t="s">
        <v>74</v>
      </c>
      <c r="C40" s="108">
        <v>0</v>
      </c>
      <c r="D40" s="108">
        <v>0</v>
      </c>
      <c r="E40" s="108">
        <v>0</v>
      </c>
      <c r="F40" s="108">
        <v>0</v>
      </c>
      <c r="G40" s="108">
        <v>0</v>
      </c>
      <c r="H40" s="108">
        <v>0</v>
      </c>
      <c r="I40" s="108">
        <v>0</v>
      </c>
      <c r="J40" s="108">
        <v>0</v>
      </c>
      <c r="K40" s="108">
        <v>0</v>
      </c>
      <c r="L40" s="108">
        <v>0</v>
      </c>
      <c r="M40" s="113"/>
      <c r="N40" s="108">
        <v>0</v>
      </c>
      <c r="O40" s="108">
        <v>0</v>
      </c>
      <c r="P40" s="108">
        <v>0</v>
      </c>
      <c r="Q40" s="108">
        <v>0</v>
      </c>
      <c r="R40" s="108">
        <v>0</v>
      </c>
      <c r="S40" s="108">
        <v>0</v>
      </c>
      <c r="T40" s="113"/>
      <c r="U40" s="108">
        <v>0</v>
      </c>
      <c r="V40" s="108">
        <v>0</v>
      </c>
      <c r="W40" s="108">
        <v>0</v>
      </c>
      <c r="X40" s="108">
        <v>0</v>
      </c>
      <c r="Y40" s="108">
        <v>0</v>
      </c>
      <c r="Z40" s="108">
        <v>0</v>
      </c>
      <c r="AA40" s="113"/>
      <c r="AB40" s="108">
        <v>0</v>
      </c>
      <c r="AC40" s="108">
        <v>0</v>
      </c>
      <c r="AD40" s="107"/>
    </row>
    <row r="41" spans="1:30" x14ac:dyDescent="0.35">
      <c r="A41" s="109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14"/>
      <c r="M41" s="115"/>
      <c r="N41" s="109"/>
      <c r="O41" s="109"/>
      <c r="P41" s="109"/>
      <c r="Q41" s="109"/>
      <c r="R41" s="109"/>
      <c r="S41" s="114"/>
      <c r="T41" s="115"/>
      <c r="U41" s="109"/>
      <c r="V41" s="109"/>
      <c r="W41" s="109"/>
      <c r="X41" s="109"/>
      <c r="Y41" s="109"/>
      <c r="Z41" s="114"/>
      <c r="AA41" s="115"/>
      <c r="AB41" s="109"/>
      <c r="AC41" s="109"/>
      <c r="AD41" s="107"/>
    </row>
    <row r="42" spans="1:30" x14ac:dyDescent="0.35">
      <c r="A42" s="5" t="s">
        <v>75</v>
      </c>
      <c r="B42" s="5" t="s">
        <v>76</v>
      </c>
      <c r="C42" s="6">
        <v>244200.62</v>
      </c>
      <c r="D42" s="6">
        <v>589336.97</v>
      </c>
      <c r="E42" s="6">
        <v>833537.59</v>
      </c>
      <c r="F42" s="6">
        <v>86623.21</v>
      </c>
      <c r="G42" s="6">
        <v>26156.6</v>
      </c>
      <c r="H42" s="6">
        <v>112779.81</v>
      </c>
      <c r="I42" s="6">
        <v>21383.65</v>
      </c>
      <c r="J42" s="6">
        <v>11990.45</v>
      </c>
      <c r="K42" s="6">
        <v>33374.1</v>
      </c>
      <c r="L42" s="108">
        <v>600606.80000000005</v>
      </c>
      <c r="M42" s="111"/>
      <c r="N42" s="6">
        <v>461347.08</v>
      </c>
      <c r="O42" s="6">
        <v>1061953.8799999999</v>
      </c>
      <c r="P42" s="6">
        <v>269.27</v>
      </c>
      <c r="Q42" s="6">
        <v>16033</v>
      </c>
      <c r="R42" s="6">
        <v>16302.27</v>
      </c>
      <c r="S42" s="108">
        <v>2253.92</v>
      </c>
      <c r="T42" s="111"/>
      <c r="U42" s="6">
        <v>727.57</v>
      </c>
      <c r="V42" s="6">
        <v>2981.49</v>
      </c>
      <c r="W42" s="6">
        <v>86427</v>
      </c>
      <c r="X42" s="6">
        <v>1351.52</v>
      </c>
      <c r="Y42" s="6">
        <v>87778.52</v>
      </c>
      <c r="Z42" s="108">
        <v>0</v>
      </c>
      <c r="AA42" s="111"/>
      <c r="AB42" s="6">
        <v>71571.839999999997</v>
      </c>
      <c r="AC42" s="6">
        <v>71571.839999999997</v>
      </c>
      <c r="AD42" s="107"/>
    </row>
    <row r="43" spans="1:30" x14ac:dyDescent="0.35">
      <c r="A43" s="5" t="s">
        <v>77</v>
      </c>
      <c r="B43" s="5" t="s">
        <v>78</v>
      </c>
      <c r="C43" s="6">
        <v>4127525.19</v>
      </c>
      <c r="D43" s="6">
        <v>1231607.76</v>
      </c>
      <c r="E43" s="6">
        <v>5359132.95</v>
      </c>
      <c r="F43" s="6">
        <v>134905.72</v>
      </c>
      <c r="G43" s="6">
        <v>37722.129999999997</v>
      </c>
      <c r="H43" s="6">
        <v>172627.85</v>
      </c>
      <c r="I43" s="6">
        <v>34094.53</v>
      </c>
      <c r="J43" s="6">
        <v>17580.27</v>
      </c>
      <c r="K43" s="6">
        <v>51674.8</v>
      </c>
      <c r="L43" s="108">
        <v>1081733.29</v>
      </c>
      <c r="M43" s="111"/>
      <c r="N43" s="6">
        <v>1023988.6</v>
      </c>
      <c r="O43" s="6">
        <v>2105721.89</v>
      </c>
      <c r="P43" s="6">
        <v>135.88</v>
      </c>
      <c r="Q43" s="6">
        <v>129461.82</v>
      </c>
      <c r="R43" s="6">
        <v>129597.7</v>
      </c>
      <c r="S43" s="108">
        <v>3296.77</v>
      </c>
      <c r="T43" s="111"/>
      <c r="U43" s="6">
        <v>1582.58</v>
      </c>
      <c r="V43" s="6">
        <v>4879.3500000000004</v>
      </c>
      <c r="W43" s="6">
        <v>262075</v>
      </c>
      <c r="X43" s="6">
        <v>2472.5500000000002</v>
      </c>
      <c r="Y43" s="6">
        <v>264547.55</v>
      </c>
      <c r="Z43" s="108">
        <v>2101.3200000000002</v>
      </c>
      <c r="AA43" s="111"/>
      <c r="AB43" s="6">
        <v>85720.91</v>
      </c>
      <c r="AC43" s="6">
        <v>87822.23</v>
      </c>
      <c r="AD43" s="107"/>
    </row>
    <row r="44" spans="1:30" x14ac:dyDescent="0.35">
      <c r="A44" s="5" t="s">
        <v>79</v>
      </c>
      <c r="B44" s="5" t="s">
        <v>80</v>
      </c>
      <c r="C44" s="6">
        <v>487943.11</v>
      </c>
      <c r="D44" s="6">
        <v>243387.38</v>
      </c>
      <c r="E44" s="6">
        <v>731330.49</v>
      </c>
      <c r="F44" s="6">
        <v>47987.9</v>
      </c>
      <c r="G44" s="6">
        <v>5439.3</v>
      </c>
      <c r="H44" s="6">
        <v>53427.199999999997</v>
      </c>
      <c r="I44" s="6">
        <v>5427.76</v>
      </c>
      <c r="J44" s="6">
        <v>2036</v>
      </c>
      <c r="K44" s="6">
        <v>7463.76</v>
      </c>
      <c r="L44" s="108">
        <v>51840.86</v>
      </c>
      <c r="M44" s="111"/>
      <c r="N44" s="6">
        <v>232942.98</v>
      </c>
      <c r="O44" s="6">
        <v>284783.84000000003</v>
      </c>
      <c r="P44" s="6">
        <v>4.8499999999999996</v>
      </c>
      <c r="Q44" s="6">
        <v>5985.03</v>
      </c>
      <c r="R44" s="6">
        <v>5989.88</v>
      </c>
      <c r="S44" s="108">
        <v>5.95</v>
      </c>
      <c r="T44" s="111"/>
      <c r="U44" s="6">
        <v>287.13</v>
      </c>
      <c r="V44" s="6">
        <v>293.08</v>
      </c>
      <c r="W44" s="6">
        <v>79464</v>
      </c>
      <c r="X44" s="6">
        <v>124.44</v>
      </c>
      <c r="Y44" s="6">
        <v>79588.44</v>
      </c>
      <c r="Z44" s="108">
        <v>0</v>
      </c>
      <c r="AA44" s="111"/>
      <c r="AB44" s="6">
        <v>17085.48</v>
      </c>
      <c r="AC44" s="6">
        <v>17085.48</v>
      </c>
      <c r="AD44" s="107"/>
    </row>
    <row r="45" spans="1:30" ht="23" x14ac:dyDescent="0.35">
      <c r="A45" s="5" t="s">
        <v>81</v>
      </c>
      <c r="B45" s="5" t="s">
        <v>82</v>
      </c>
      <c r="C45" s="6">
        <v>1068949.55</v>
      </c>
      <c r="D45" s="6">
        <v>838668.69</v>
      </c>
      <c r="E45" s="6">
        <v>1907618.24</v>
      </c>
      <c r="F45" s="6">
        <v>4854.3900000000003</v>
      </c>
      <c r="G45" s="6">
        <v>3149.49</v>
      </c>
      <c r="H45" s="6">
        <v>8003.88</v>
      </c>
      <c r="I45" s="6">
        <v>1429.75</v>
      </c>
      <c r="J45" s="6">
        <v>1620.75</v>
      </c>
      <c r="K45" s="6">
        <v>3050.5</v>
      </c>
      <c r="L45" s="108">
        <v>307398.28000000003</v>
      </c>
      <c r="M45" s="111"/>
      <c r="N45" s="6">
        <v>280551.08</v>
      </c>
      <c r="O45" s="6">
        <v>587949.36</v>
      </c>
      <c r="P45" s="6">
        <v>0</v>
      </c>
      <c r="Q45" s="6">
        <v>12549</v>
      </c>
      <c r="R45" s="6">
        <v>12549</v>
      </c>
      <c r="S45" s="108">
        <v>0</v>
      </c>
      <c r="T45" s="111"/>
      <c r="U45" s="6">
        <v>7052.14</v>
      </c>
      <c r="V45" s="6">
        <v>7052.14</v>
      </c>
      <c r="W45" s="6">
        <v>49016</v>
      </c>
      <c r="X45" s="6">
        <v>56.26</v>
      </c>
      <c r="Y45" s="6">
        <v>49072.26</v>
      </c>
      <c r="Z45" s="108">
        <v>93974.01</v>
      </c>
      <c r="AA45" s="111"/>
      <c r="AB45" s="6">
        <v>17025.21</v>
      </c>
      <c r="AC45" s="6">
        <v>110999.22</v>
      </c>
      <c r="AD45" s="107"/>
    </row>
    <row r="46" spans="1:30" x14ac:dyDescent="0.35">
      <c r="A46" s="116" t="s">
        <v>83</v>
      </c>
      <c r="B46" s="116" t="s">
        <v>84</v>
      </c>
      <c r="C46" s="108">
        <v>582596.04</v>
      </c>
      <c r="D46" s="108">
        <v>203407.17</v>
      </c>
      <c r="E46" s="108">
        <v>786003.21</v>
      </c>
      <c r="F46" s="108">
        <v>8168.9</v>
      </c>
      <c r="G46" s="108">
        <v>1238.51</v>
      </c>
      <c r="H46" s="108">
        <v>9407.41</v>
      </c>
      <c r="I46" s="108">
        <v>1010.75</v>
      </c>
      <c r="J46" s="108">
        <v>146.66</v>
      </c>
      <c r="K46" s="108">
        <v>1157.4100000000001</v>
      </c>
      <c r="L46" s="108">
        <v>23489.55</v>
      </c>
      <c r="M46" s="113"/>
      <c r="N46" s="108">
        <v>96295.58</v>
      </c>
      <c r="O46" s="108">
        <v>119785.13</v>
      </c>
      <c r="P46" s="108">
        <v>0</v>
      </c>
      <c r="Q46" s="108">
        <v>4537.58</v>
      </c>
      <c r="R46" s="108">
        <v>4537.58</v>
      </c>
      <c r="S46" s="108">
        <v>0</v>
      </c>
      <c r="T46" s="113"/>
      <c r="U46" s="108">
        <v>96.84</v>
      </c>
      <c r="V46" s="108">
        <v>96.84</v>
      </c>
      <c r="W46" s="108">
        <v>5852</v>
      </c>
      <c r="X46" s="108">
        <v>21.89</v>
      </c>
      <c r="Y46" s="108">
        <v>5873.89</v>
      </c>
      <c r="Z46" s="108">
        <v>0</v>
      </c>
      <c r="AA46" s="113"/>
      <c r="AB46" s="108">
        <v>49009.64</v>
      </c>
      <c r="AC46" s="108">
        <v>49009.64</v>
      </c>
      <c r="AD46" s="107"/>
    </row>
    <row r="47" spans="1:30" x14ac:dyDescent="0.35">
      <c r="A47" s="109"/>
      <c r="B47" s="109"/>
      <c r="C47" s="109"/>
      <c r="D47" s="109"/>
      <c r="E47" s="109"/>
      <c r="F47" s="109"/>
      <c r="G47" s="109"/>
      <c r="H47" s="109"/>
      <c r="I47" s="109"/>
      <c r="J47" s="109"/>
      <c r="K47" s="109"/>
      <c r="L47" s="114"/>
      <c r="M47" s="115"/>
      <c r="N47" s="109"/>
      <c r="O47" s="109"/>
      <c r="P47" s="109"/>
      <c r="Q47" s="109"/>
      <c r="R47" s="109"/>
      <c r="S47" s="114"/>
      <c r="T47" s="115"/>
      <c r="U47" s="109"/>
      <c r="V47" s="109"/>
      <c r="W47" s="109"/>
      <c r="X47" s="109"/>
      <c r="Y47" s="109"/>
      <c r="Z47" s="114"/>
      <c r="AA47" s="115"/>
      <c r="AB47" s="109"/>
      <c r="AC47" s="109"/>
      <c r="AD47" s="107"/>
    </row>
    <row r="48" spans="1:30" x14ac:dyDescent="0.35">
      <c r="A48" s="5" t="s">
        <v>85</v>
      </c>
      <c r="B48" s="5" t="s">
        <v>86</v>
      </c>
      <c r="C48" s="6">
        <v>0</v>
      </c>
      <c r="D48" s="6">
        <v>117128.15</v>
      </c>
      <c r="E48" s="6">
        <v>117128.15</v>
      </c>
      <c r="F48" s="6">
        <v>2333.65</v>
      </c>
      <c r="G48" s="6">
        <v>1534.58</v>
      </c>
      <c r="H48" s="6">
        <v>3868.23</v>
      </c>
      <c r="I48" s="6">
        <v>678.33</v>
      </c>
      <c r="J48" s="6">
        <v>254.54</v>
      </c>
      <c r="K48" s="6">
        <v>932.87</v>
      </c>
      <c r="L48" s="108">
        <v>32364.34</v>
      </c>
      <c r="M48" s="111"/>
      <c r="N48" s="6">
        <v>116628.8</v>
      </c>
      <c r="O48" s="6">
        <v>148993.14000000001</v>
      </c>
      <c r="P48" s="6">
        <v>0</v>
      </c>
      <c r="Q48" s="6">
        <v>3889.32</v>
      </c>
      <c r="R48" s="6">
        <v>3889.32</v>
      </c>
      <c r="S48" s="108">
        <v>0</v>
      </c>
      <c r="T48" s="111"/>
      <c r="U48" s="6">
        <v>118.48</v>
      </c>
      <c r="V48" s="6">
        <v>118.48</v>
      </c>
      <c r="W48" s="6">
        <v>49269</v>
      </c>
      <c r="X48" s="6">
        <v>27.37</v>
      </c>
      <c r="Y48" s="6">
        <v>49296.37</v>
      </c>
      <c r="Z48" s="108">
        <v>0</v>
      </c>
      <c r="AA48" s="111"/>
      <c r="AB48" s="6">
        <v>8383.33</v>
      </c>
      <c r="AC48" s="6">
        <v>8383.33</v>
      </c>
      <c r="AD48" s="107"/>
    </row>
    <row r="49" spans="1:30" ht="23" x14ac:dyDescent="0.35">
      <c r="A49" s="5" t="s">
        <v>87</v>
      </c>
      <c r="B49" s="5" t="s">
        <v>88</v>
      </c>
      <c r="C49" s="6">
        <v>639101.32999999996</v>
      </c>
      <c r="D49" s="6">
        <v>188094.9</v>
      </c>
      <c r="E49" s="6">
        <v>827196.23</v>
      </c>
      <c r="F49" s="6">
        <v>34605.599999999999</v>
      </c>
      <c r="G49" s="6">
        <v>2336.89</v>
      </c>
      <c r="H49" s="6">
        <v>36942.49</v>
      </c>
      <c r="I49" s="6">
        <v>8153.64</v>
      </c>
      <c r="J49" s="6">
        <v>299.33</v>
      </c>
      <c r="K49" s="6">
        <v>8452.9699999999993</v>
      </c>
      <c r="L49" s="108">
        <v>32432.89</v>
      </c>
      <c r="M49" s="111"/>
      <c r="N49" s="6">
        <v>191989.29</v>
      </c>
      <c r="O49" s="6">
        <v>224422.18</v>
      </c>
      <c r="P49" s="6">
        <v>0</v>
      </c>
      <c r="Q49" s="6">
        <v>1810.72</v>
      </c>
      <c r="R49" s="6">
        <v>1810.72</v>
      </c>
      <c r="S49" s="108">
        <v>444.25</v>
      </c>
      <c r="T49" s="111"/>
      <c r="U49" s="6">
        <v>188.09</v>
      </c>
      <c r="V49" s="6">
        <v>632.34</v>
      </c>
      <c r="W49" s="6">
        <v>14938</v>
      </c>
      <c r="X49" s="6">
        <v>37.409999999999997</v>
      </c>
      <c r="Y49" s="6">
        <v>14975.41</v>
      </c>
      <c r="Z49" s="108">
        <v>0</v>
      </c>
      <c r="AA49" s="111"/>
      <c r="AB49" s="6">
        <v>12322.39</v>
      </c>
      <c r="AC49" s="6">
        <v>12322.39</v>
      </c>
      <c r="AD49" s="107"/>
    </row>
    <row r="50" spans="1:30" x14ac:dyDescent="0.35">
      <c r="A50" s="5" t="s">
        <v>89</v>
      </c>
      <c r="B50" s="5" t="s">
        <v>90</v>
      </c>
      <c r="C50" s="6">
        <v>1375392.49</v>
      </c>
      <c r="D50" s="6">
        <v>331012.3</v>
      </c>
      <c r="E50" s="6">
        <v>1706404.79</v>
      </c>
      <c r="F50" s="6">
        <v>99528.76</v>
      </c>
      <c r="G50" s="6">
        <v>29482.47</v>
      </c>
      <c r="H50" s="6">
        <v>129011.23</v>
      </c>
      <c r="I50" s="6">
        <v>74650.429999999993</v>
      </c>
      <c r="J50" s="6">
        <v>16152.7</v>
      </c>
      <c r="K50" s="6">
        <v>90803.13</v>
      </c>
      <c r="L50" s="108">
        <v>227611.97</v>
      </c>
      <c r="M50" s="111"/>
      <c r="N50" s="6">
        <v>220757.62</v>
      </c>
      <c r="O50" s="6">
        <v>448369.59</v>
      </c>
      <c r="P50" s="6">
        <v>11843.07</v>
      </c>
      <c r="Q50" s="6">
        <v>31864.34</v>
      </c>
      <c r="R50" s="6">
        <v>43707.41</v>
      </c>
      <c r="S50" s="108">
        <v>3612.99</v>
      </c>
      <c r="T50" s="111"/>
      <c r="U50" s="6">
        <v>742.21</v>
      </c>
      <c r="V50" s="6">
        <v>4355.2</v>
      </c>
      <c r="W50" s="6">
        <v>62106</v>
      </c>
      <c r="X50" s="6">
        <v>2258.85</v>
      </c>
      <c r="Y50" s="6">
        <v>64364.85</v>
      </c>
      <c r="Z50" s="108">
        <v>33477.730000000003</v>
      </c>
      <c r="AA50" s="111"/>
      <c r="AB50" s="6">
        <v>26296.3</v>
      </c>
      <c r="AC50" s="6">
        <v>59774.03</v>
      </c>
      <c r="AD50" s="107"/>
    </row>
    <row r="51" spans="1:30" x14ac:dyDescent="0.35">
      <c r="A51" s="116" t="s">
        <v>91</v>
      </c>
      <c r="B51" s="116" t="s">
        <v>92</v>
      </c>
      <c r="C51" s="108">
        <v>1075193.6499999999</v>
      </c>
      <c r="D51" s="108">
        <v>254559.45</v>
      </c>
      <c r="E51" s="108">
        <v>1329753.1000000001</v>
      </c>
      <c r="F51" s="108">
        <v>55217.4</v>
      </c>
      <c r="G51" s="108">
        <v>5762.38</v>
      </c>
      <c r="H51" s="108">
        <v>60979.78</v>
      </c>
      <c r="I51" s="108">
        <v>49121.99</v>
      </c>
      <c r="J51" s="108">
        <v>2251.71</v>
      </c>
      <c r="K51" s="108">
        <v>51373.7</v>
      </c>
      <c r="L51" s="108">
        <v>131480.5</v>
      </c>
      <c r="M51" s="113"/>
      <c r="N51" s="108">
        <v>177370.65</v>
      </c>
      <c r="O51" s="108">
        <v>308851.15000000002</v>
      </c>
      <c r="P51" s="108">
        <v>4.8499999999999996</v>
      </c>
      <c r="Q51" s="108">
        <v>67178.44</v>
      </c>
      <c r="R51" s="108">
        <v>67183.289999999994</v>
      </c>
      <c r="S51" s="108">
        <v>1899.95</v>
      </c>
      <c r="T51" s="113"/>
      <c r="U51" s="108">
        <v>330.75</v>
      </c>
      <c r="V51" s="108">
        <v>2230.6999999999998</v>
      </c>
      <c r="W51" s="108">
        <v>35750</v>
      </c>
      <c r="X51" s="108">
        <v>155.03</v>
      </c>
      <c r="Y51" s="108">
        <v>35905.03</v>
      </c>
      <c r="Z51" s="108">
        <v>11052.18</v>
      </c>
      <c r="AA51" s="113"/>
      <c r="AB51" s="108">
        <v>20406.09</v>
      </c>
      <c r="AC51" s="108">
        <v>31458.27</v>
      </c>
      <c r="AD51" s="107"/>
    </row>
    <row r="52" spans="1:30" x14ac:dyDescent="0.35">
      <c r="A52" s="109"/>
      <c r="B52" s="109"/>
      <c r="C52" s="109"/>
      <c r="D52" s="109"/>
      <c r="E52" s="109"/>
      <c r="F52" s="109"/>
      <c r="G52" s="109"/>
      <c r="H52" s="109"/>
      <c r="I52" s="109"/>
      <c r="J52" s="109"/>
      <c r="K52" s="109"/>
      <c r="L52" s="114"/>
      <c r="M52" s="115"/>
      <c r="N52" s="109"/>
      <c r="O52" s="109"/>
      <c r="P52" s="109"/>
      <c r="Q52" s="109"/>
      <c r="R52" s="109"/>
      <c r="S52" s="114"/>
      <c r="T52" s="115"/>
      <c r="U52" s="109"/>
      <c r="V52" s="109"/>
      <c r="W52" s="109"/>
      <c r="X52" s="109"/>
      <c r="Y52" s="109"/>
      <c r="Z52" s="114"/>
      <c r="AA52" s="115"/>
      <c r="AB52" s="109"/>
      <c r="AC52" s="109"/>
      <c r="AD52" s="107"/>
    </row>
    <row r="53" spans="1:30" x14ac:dyDescent="0.35">
      <c r="A53" s="5" t="s">
        <v>93</v>
      </c>
      <c r="B53" s="5" t="s">
        <v>94</v>
      </c>
      <c r="C53" s="6">
        <v>3281824.9</v>
      </c>
      <c r="D53" s="6">
        <v>1423585.62</v>
      </c>
      <c r="E53" s="6">
        <v>4705410.5199999996</v>
      </c>
      <c r="F53" s="6">
        <v>217870</v>
      </c>
      <c r="G53" s="6">
        <v>227921.89</v>
      </c>
      <c r="H53" s="6">
        <v>445791.89</v>
      </c>
      <c r="I53" s="6">
        <v>514627</v>
      </c>
      <c r="J53" s="6">
        <v>163961.25</v>
      </c>
      <c r="K53" s="6">
        <v>678588.25</v>
      </c>
      <c r="L53" s="108">
        <v>152687.78</v>
      </c>
      <c r="M53" s="111"/>
      <c r="N53" s="6">
        <v>376696.42</v>
      </c>
      <c r="O53" s="6">
        <v>529384.19999999995</v>
      </c>
      <c r="P53" s="6">
        <v>21256.95</v>
      </c>
      <c r="Q53" s="6">
        <v>116592.3</v>
      </c>
      <c r="R53" s="6">
        <v>137849.25</v>
      </c>
      <c r="S53" s="108">
        <v>6982.93</v>
      </c>
      <c r="T53" s="111"/>
      <c r="U53" s="6">
        <v>5488.1</v>
      </c>
      <c r="V53" s="6">
        <v>12471.03</v>
      </c>
      <c r="W53" s="6">
        <v>70202</v>
      </c>
      <c r="X53" s="6">
        <v>11120.4</v>
      </c>
      <c r="Y53" s="6">
        <v>81322.399999999994</v>
      </c>
      <c r="Z53" s="108">
        <v>45339.25</v>
      </c>
      <c r="AA53" s="111"/>
      <c r="AB53" s="6">
        <v>185654.32</v>
      </c>
      <c r="AC53" s="6">
        <v>230993.57</v>
      </c>
      <c r="AD53" s="107"/>
    </row>
    <row r="54" spans="1:30" x14ac:dyDescent="0.35">
      <c r="A54" s="5" t="s">
        <v>95</v>
      </c>
      <c r="B54" s="5" t="s">
        <v>96</v>
      </c>
      <c r="C54" s="6">
        <v>942502.81</v>
      </c>
      <c r="D54" s="6">
        <v>306437.76000000001</v>
      </c>
      <c r="E54" s="6">
        <v>1248940.57</v>
      </c>
      <c r="F54" s="6">
        <v>179249.03</v>
      </c>
      <c r="G54" s="6">
        <v>4034.83</v>
      </c>
      <c r="H54" s="6">
        <v>183283.86</v>
      </c>
      <c r="I54" s="6">
        <v>1257481.43</v>
      </c>
      <c r="J54" s="6">
        <v>1633.26</v>
      </c>
      <c r="K54" s="6">
        <v>1259114.69</v>
      </c>
      <c r="L54" s="108">
        <v>235144.19</v>
      </c>
      <c r="M54" s="111"/>
      <c r="N54" s="6">
        <v>138042.82999999999</v>
      </c>
      <c r="O54" s="6">
        <v>373187.02</v>
      </c>
      <c r="P54" s="6">
        <v>0</v>
      </c>
      <c r="Q54" s="6">
        <v>57572.37</v>
      </c>
      <c r="R54" s="6">
        <v>57572.37</v>
      </c>
      <c r="S54" s="108">
        <v>2958.32</v>
      </c>
      <c r="T54" s="111"/>
      <c r="U54" s="6">
        <v>236.09</v>
      </c>
      <c r="V54" s="6">
        <v>3194.41</v>
      </c>
      <c r="W54" s="6">
        <v>33891</v>
      </c>
      <c r="X54" s="6">
        <v>108.93</v>
      </c>
      <c r="Y54" s="6">
        <v>33999.93</v>
      </c>
      <c r="Z54" s="108">
        <v>0</v>
      </c>
      <c r="AA54" s="111"/>
      <c r="AB54" s="6">
        <v>68170.94</v>
      </c>
      <c r="AC54" s="6">
        <v>68170.94</v>
      </c>
      <c r="AD54" s="107"/>
    </row>
    <row r="55" spans="1:30" x14ac:dyDescent="0.35">
      <c r="A55" s="5" t="s">
        <v>97</v>
      </c>
      <c r="B55" s="5" t="s">
        <v>98</v>
      </c>
      <c r="C55" s="6">
        <v>655375.43000000005</v>
      </c>
      <c r="D55" s="6">
        <v>200716.88</v>
      </c>
      <c r="E55" s="6">
        <v>856092.31</v>
      </c>
      <c r="F55" s="6">
        <v>40236.050000000003</v>
      </c>
      <c r="G55" s="6">
        <v>33226.19</v>
      </c>
      <c r="H55" s="6">
        <v>73462.240000000005</v>
      </c>
      <c r="I55" s="6">
        <v>9471.7199999999993</v>
      </c>
      <c r="J55" s="6">
        <v>41166.769999999997</v>
      </c>
      <c r="K55" s="6">
        <v>50638.49</v>
      </c>
      <c r="L55" s="108">
        <v>21047.4</v>
      </c>
      <c r="M55" s="111"/>
      <c r="N55" s="6">
        <v>119849.86</v>
      </c>
      <c r="O55" s="6">
        <v>140897.26</v>
      </c>
      <c r="P55" s="6">
        <v>32.04</v>
      </c>
      <c r="Q55" s="6">
        <v>6663.62</v>
      </c>
      <c r="R55" s="6">
        <v>6695.66</v>
      </c>
      <c r="S55" s="108">
        <v>161.84</v>
      </c>
      <c r="T55" s="111"/>
      <c r="U55" s="6">
        <v>2732.37</v>
      </c>
      <c r="V55" s="6">
        <v>2894.21</v>
      </c>
      <c r="W55" s="6">
        <v>11627</v>
      </c>
      <c r="X55" s="6">
        <v>707.68</v>
      </c>
      <c r="Y55" s="6">
        <v>12334.68</v>
      </c>
      <c r="Z55" s="108">
        <v>0</v>
      </c>
      <c r="AA55" s="111"/>
      <c r="AB55" s="6">
        <v>25675.16</v>
      </c>
      <c r="AC55" s="6">
        <v>25675.16</v>
      </c>
      <c r="AD55" s="107"/>
    </row>
    <row r="56" spans="1:30" x14ac:dyDescent="0.35">
      <c r="A56" s="116" t="s">
        <v>99</v>
      </c>
      <c r="B56" s="116" t="s">
        <v>100</v>
      </c>
      <c r="C56" s="108">
        <v>4631302.07</v>
      </c>
      <c r="D56" s="108">
        <v>7076973.4000000004</v>
      </c>
      <c r="E56" s="108">
        <v>11708275.470000001</v>
      </c>
      <c r="F56" s="108">
        <v>821774.38</v>
      </c>
      <c r="G56" s="108">
        <v>578958.39</v>
      </c>
      <c r="H56" s="108">
        <v>1400732.77</v>
      </c>
      <c r="I56" s="108">
        <v>566556.16000000003</v>
      </c>
      <c r="J56" s="108">
        <v>870455.34</v>
      </c>
      <c r="K56" s="108">
        <v>1437011.5</v>
      </c>
      <c r="L56" s="108">
        <v>691362.89</v>
      </c>
      <c r="M56" s="113"/>
      <c r="N56" s="108">
        <v>2802851.87</v>
      </c>
      <c r="O56" s="108">
        <v>3494214.76</v>
      </c>
      <c r="P56" s="108">
        <v>112.53</v>
      </c>
      <c r="Q56" s="108">
        <v>309094.03000000003</v>
      </c>
      <c r="R56" s="108">
        <v>309206.56</v>
      </c>
      <c r="S56" s="108">
        <v>19364.7</v>
      </c>
      <c r="T56" s="113"/>
      <c r="U56" s="108">
        <v>38545.26</v>
      </c>
      <c r="V56" s="108">
        <v>57909.96</v>
      </c>
      <c r="W56" s="108">
        <v>325072</v>
      </c>
      <c r="X56" s="108">
        <v>27545.58</v>
      </c>
      <c r="Y56" s="108">
        <v>352617.58</v>
      </c>
      <c r="Z56" s="108">
        <v>6751.31</v>
      </c>
      <c r="AA56" s="113"/>
      <c r="AB56" s="108">
        <v>464564.29</v>
      </c>
      <c r="AC56" s="108">
        <v>471315.6</v>
      </c>
      <c r="AD56" s="107"/>
    </row>
    <row r="57" spans="1:30" x14ac:dyDescent="0.35">
      <c r="A57" s="109"/>
      <c r="B57" s="109"/>
      <c r="C57" s="109"/>
      <c r="D57" s="109"/>
      <c r="E57" s="109"/>
      <c r="F57" s="109"/>
      <c r="G57" s="109"/>
      <c r="H57" s="109"/>
      <c r="I57" s="109"/>
      <c r="J57" s="109"/>
      <c r="K57" s="109"/>
      <c r="L57" s="114"/>
      <c r="M57" s="115"/>
      <c r="N57" s="109"/>
      <c r="O57" s="109"/>
      <c r="P57" s="109"/>
      <c r="Q57" s="109"/>
      <c r="R57" s="109"/>
      <c r="S57" s="114"/>
      <c r="T57" s="115"/>
      <c r="U57" s="109"/>
      <c r="V57" s="109"/>
      <c r="W57" s="109"/>
      <c r="X57" s="109"/>
      <c r="Y57" s="109"/>
      <c r="Z57" s="114"/>
      <c r="AA57" s="115"/>
      <c r="AB57" s="109"/>
      <c r="AC57" s="109"/>
      <c r="AD57" s="107"/>
    </row>
    <row r="58" spans="1:30" x14ac:dyDescent="0.35">
      <c r="A58" s="5" t="s">
        <v>101</v>
      </c>
      <c r="B58" s="5" t="s">
        <v>102</v>
      </c>
      <c r="C58" s="6">
        <v>2750224.07</v>
      </c>
      <c r="D58" s="6">
        <v>3239122.87</v>
      </c>
      <c r="E58" s="6">
        <v>5989346.9400000004</v>
      </c>
      <c r="F58" s="6">
        <v>413180.24</v>
      </c>
      <c r="G58" s="6">
        <v>177878.66</v>
      </c>
      <c r="H58" s="6">
        <v>591058.9</v>
      </c>
      <c r="I58" s="6">
        <v>261987</v>
      </c>
      <c r="J58" s="6">
        <v>346584.7</v>
      </c>
      <c r="K58" s="6">
        <v>608571.69999999995</v>
      </c>
      <c r="L58" s="108">
        <v>503732.23</v>
      </c>
      <c r="M58" s="111"/>
      <c r="N58" s="6">
        <v>1050315.47</v>
      </c>
      <c r="O58" s="6">
        <v>1554047.7</v>
      </c>
      <c r="P58" s="6">
        <v>171.29</v>
      </c>
      <c r="Q58" s="6">
        <v>127949.24</v>
      </c>
      <c r="R58" s="6">
        <v>128120.53</v>
      </c>
      <c r="S58" s="108">
        <v>10135.799999999999</v>
      </c>
      <c r="T58" s="111"/>
      <c r="U58" s="6">
        <v>19532.64</v>
      </c>
      <c r="V58" s="6">
        <v>29668.44</v>
      </c>
      <c r="W58" s="6">
        <v>133793</v>
      </c>
      <c r="X58" s="6">
        <v>10552.76</v>
      </c>
      <c r="Y58" s="6">
        <v>144345.76</v>
      </c>
      <c r="Z58" s="108">
        <v>13791.71</v>
      </c>
      <c r="AA58" s="111"/>
      <c r="AB58" s="6">
        <v>137165.4</v>
      </c>
      <c r="AC58" s="6">
        <v>150957.10999999999</v>
      </c>
      <c r="AD58" s="107"/>
    </row>
    <row r="59" spans="1:30" x14ac:dyDescent="0.35">
      <c r="A59" s="5" t="s">
        <v>103</v>
      </c>
      <c r="B59" s="5" t="s">
        <v>104</v>
      </c>
      <c r="C59" s="6">
        <v>2865456.23</v>
      </c>
      <c r="D59" s="6">
        <v>760945.52</v>
      </c>
      <c r="E59" s="6">
        <v>3626401.75</v>
      </c>
      <c r="F59" s="6">
        <v>73104.06</v>
      </c>
      <c r="G59" s="6">
        <v>29054.3</v>
      </c>
      <c r="H59" s="6">
        <v>102158.36</v>
      </c>
      <c r="I59" s="6">
        <v>45995.34</v>
      </c>
      <c r="J59" s="6">
        <v>74518.45</v>
      </c>
      <c r="K59" s="6">
        <v>120513.79</v>
      </c>
      <c r="L59" s="108">
        <v>362323.01</v>
      </c>
      <c r="M59" s="111"/>
      <c r="N59" s="6">
        <v>629238.71</v>
      </c>
      <c r="O59" s="6">
        <v>991561.72</v>
      </c>
      <c r="P59" s="6">
        <v>24.99</v>
      </c>
      <c r="Q59" s="6">
        <v>34741.120000000003</v>
      </c>
      <c r="R59" s="6">
        <v>34766.11</v>
      </c>
      <c r="S59" s="108">
        <v>5418.34</v>
      </c>
      <c r="T59" s="111"/>
      <c r="U59" s="6">
        <v>7740</v>
      </c>
      <c r="V59" s="6">
        <v>13158.34</v>
      </c>
      <c r="W59" s="6">
        <v>101574</v>
      </c>
      <c r="X59" s="6">
        <v>1204.9000000000001</v>
      </c>
      <c r="Y59" s="6">
        <v>102778.9</v>
      </c>
      <c r="Z59" s="108">
        <v>75839.460000000006</v>
      </c>
      <c r="AA59" s="111"/>
      <c r="AB59" s="6">
        <v>278526.21000000002</v>
      </c>
      <c r="AC59" s="6">
        <v>354365.67</v>
      </c>
      <c r="AD59" s="107"/>
    </row>
    <row r="60" spans="1:30" x14ac:dyDescent="0.35">
      <c r="A60" s="5" t="s">
        <v>105</v>
      </c>
      <c r="B60" s="5" t="s">
        <v>106</v>
      </c>
      <c r="C60" s="6">
        <v>1419148.42</v>
      </c>
      <c r="D60" s="6">
        <v>1030907.17</v>
      </c>
      <c r="E60" s="6">
        <v>2450055.59</v>
      </c>
      <c r="F60" s="6">
        <v>109422.89</v>
      </c>
      <c r="G60" s="6">
        <v>66509.87</v>
      </c>
      <c r="H60" s="6">
        <v>175932.76</v>
      </c>
      <c r="I60" s="6">
        <v>87283.06</v>
      </c>
      <c r="J60" s="6">
        <v>83682.070000000007</v>
      </c>
      <c r="K60" s="6">
        <v>170965.13</v>
      </c>
      <c r="L60" s="108">
        <v>229184.79</v>
      </c>
      <c r="M60" s="111"/>
      <c r="N60" s="6">
        <v>361283.4</v>
      </c>
      <c r="O60" s="6">
        <v>590468.18999999994</v>
      </c>
      <c r="P60" s="6">
        <v>135.41999999999999</v>
      </c>
      <c r="Q60" s="6">
        <v>32117.46</v>
      </c>
      <c r="R60" s="6">
        <v>32252.880000000001</v>
      </c>
      <c r="S60" s="108">
        <v>12110.06</v>
      </c>
      <c r="T60" s="111"/>
      <c r="U60" s="6">
        <v>8164.89</v>
      </c>
      <c r="V60" s="6">
        <v>20274.95</v>
      </c>
      <c r="W60" s="6">
        <v>64350</v>
      </c>
      <c r="X60" s="6">
        <v>4311.32</v>
      </c>
      <c r="Y60" s="6">
        <v>68661.320000000007</v>
      </c>
      <c r="Z60" s="108">
        <v>1648.25</v>
      </c>
      <c r="AA60" s="111"/>
      <c r="AB60" s="6">
        <v>96615.42</v>
      </c>
      <c r="AC60" s="6">
        <v>98263.67</v>
      </c>
      <c r="AD60" s="107"/>
    </row>
    <row r="61" spans="1:30" x14ac:dyDescent="0.35">
      <c r="A61" s="5" t="s">
        <v>107</v>
      </c>
      <c r="B61" s="5" t="s">
        <v>108</v>
      </c>
      <c r="C61" s="6">
        <v>543475.30000000005</v>
      </c>
      <c r="D61" s="6">
        <v>805850.7</v>
      </c>
      <c r="E61" s="6">
        <v>1349326</v>
      </c>
      <c r="F61" s="6">
        <v>39115.480000000003</v>
      </c>
      <c r="G61" s="6">
        <v>39485.51</v>
      </c>
      <c r="H61" s="6">
        <v>78600.990000000005</v>
      </c>
      <c r="I61" s="6">
        <v>26848.44</v>
      </c>
      <c r="J61" s="6">
        <v>22859.38</v>
      </c>
      <c r="K61" s="6">
        <v>49707.82</v>
      </c>
      <c r="L61" s="108">
        <v>34845.68</v>
      </c>
      <c r="M61" s="111"/>
      <c r="N61" s="6">
        <v>221119.48</v>
      </c>
      <c r="O61" s="6">
        <v>255965.16</v>
      </c>
      <c r="P61" s="6">
        <v>9.6999999999999993</v>
      </c>
      <c r="Q61" s="6">
        <v>12971.51</v>
      </c>
      <c r="R61" s="6">
        <v>12981.21</v>
      </c>
      <c r="S61" s="108">
        <v>0.6</v>
      </c>
      <c r="T61" s="111"/>
      <c r="U61" s="6">
        <v>872.23</v>
      </c>
      <c r="V61" s="6">
        <v>872.83</v>
      </c>
      <c r="W61" s="6">
        <v>27874</v>
      </c>
      <c r="X61" s="6">
        <v>1923.31</v>
      </c>
      <c r="Y61" s="6">
        <v>29797.31</v>
      </c>
      <c r="Z61" s="108">
        <v>0</v>
      </c>
      <c r="AA61" s="111"/>
      <c r="AB61" s="6">
        <v>54086.06</v>
      </c>
      <c r="AC61" s="6">
        <v>54086.06</v>
      </c>
      <c r="AD61" s="107"/>
    </row>
    <row r="62" spans="1:30" x14ac:dyDescent="0.35">
      <c r="A62" s="116" t="s">
        <v>109</v>
      </c>
      <c r="B62" s="116" t="s">
        <v>110</v>
      </c>
      <c r="C62" s="108">
        <v>411884.05</v>
      </c>
      <c r="D62" s="108">
        <v>775347.89</v>
      </c>
      <c r="E62" s="108">
        <v>1187231.94</v>
      </c>
      <c r="F62" s="108">
        <v>40508.870000000003</v>
      </c>
      <c r="G62" s="108">
        <v>33179.1</v>
      </c>
      <c r="H62" s="108">
        <v>73687.97</v>
      </c>
      <c r="I62" s="108">
        <v>21063.58</v>
      </c>
      <c r="J62" s="108">
        <v>19363.5</v>
      </c>
      <c r="K62" s="108">
        <v>40427.08</v>
      </c>
      <c r="L62" s="108">
        <v>57142.73</v>
      </c>
      <c r="M62" s="113"/>
      <c r="N62" s="108">
        <v>214151.05</v>
      </c>
      <c r="O62" s="108">
        <v>271293.78000000003</v>
      </c>
      <c r="P62" s="108">
        <v>9.6999999999999993</v>
      </c>
      <c r="Q62" s="108">
        <v>12839.58</v>
      </c>
      <c r="R62" s="108">
        <v>12849.28</v>
      </c>
      <c r="S62" s="108">
        <v>217.6</v>
      </c>
      <c r="T62" s="113"/>
      <c r="U62" s="108">
        <v>765.5</v>
      </c>
      <c r="V62" s="108">
        <v>983.1</v>
      </c>
      <c r="W62" s="108">
        <v>29381</v>
      </c>
      <c r="X62" s="108">
        <v>2779.17</v>
      </c>
      <c r="Y62" s="108">
        <v>32160.17</v>
      </c>
      <c r="Z62" s="108">
        <v>0</v>
      </c>
      <c r="AA62" s="113"/>
      <c r="AB62" s="108">
        <v>52880.49</v>
      </c>
      <c r="AC62" s="108">
        <v>52880.49</v>
      </c>
      <c r="AD62" s="107"/>
    </row>
    <row r="63" spans="1:30" x14ac:dyDescent="0.35">
      <c r="A63" s="109"/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14"/>
      <c r="M63" s="115"/>
      <c r="N63" s="109"/>
      <c r="O63" s="109"/>
      <c r="P63" s="109"/>
      <c r="Q63" s="109"/>
      <c r="R63" s="109"/>
      <c r="S63" s="114"/>
      <c r="T63" s="115"/>
      <c r="U63" s="109"/>
      <c r="V63" s="109"/>
      <c r="W63" s="109"/>
      <c r="X63" s="109"/>
      <c r="Y63" s="109"/>
      <c r="Z63" s="114"/>
      <c r="AA63" s="115"/>
      <c r="AB63" s="109"/>
      <c r="AC63" s="109"/>
      <c r="AD63" s="107"/>
    </row>
    <row r="64" spans="1:30" x14ac:dyDescent="0.35">
      <c r="A64" s="5" t="s">
        <v>111</v>
      </c>
      <c r="B64" s="5" t="s">
        <v>112</v>
      </c>
      <c r="C64" s="6">
        <v>905156.52</v>
      </c>
      <c r="D64" s="6">
        <v>1786805.85</v>
      </c>
      <c r="E64" s="6">
        <v>2691962.37</v>
      </c>
      <c r="F64" s="6">
        <v>64062.46</v>
      </c>
      <c r="G64" s="6">
        <v>275314.43</v>
      </c>
      <c r="H64" s="6">
        <v>339376.89</v>
      </c>
      <c r="I64" s="6">
        <v>27610.44</v>
      </c>
      <c r="J64" s="6">
        <v>190118.95</v>
      </c>
      <c r="K64" s="6">
        <v>217729.39</v>
      </c>
      <c r="L64" s="108">
        <v>39115.57</v>
      </c>
      <c r="M64" s="111"/>
      <c r="N64" s="6">
        <v>359074.52</v>
      </c>
      <c r="O64" s="6">
        <v>398190.09</v>
      </c>
      <c r="P64" s="6">
        <v>6.55</v>
      </c>
      <c r="Q64" s="6">
        <v>38244.559999999998</v>
      </c>
      <c r="R64" s="6">
        <v>38251.11</v>
      </c>
      <c r="S64" s="108">
        <v>22.02</v>
      </c>
      <c r="T64" s="111"/>
      <c r="U64" s="6">
        <v>6134.73</v>
      </c>
      <c r="V64" s="6">
        <v>6156.75</v>
      </c>
      <c r="W64" s="6">
        <v>31977</v>
      </c>
      <c r="X64" s="6">
        <v>12847.99</v>
      </c>
      <c r="Y64" s="6">
        <v>44824.99</v>
      </c>
      <c r="Z64" s="108">
        <v>0</v>
      </c>
      <c r="AA64" s="111"/>
      <c r="AB64" s="6">
        <v>121753.41</v>
      </c>
      <c r="AC64" s="6">
        <v>121753.41</v>
      </c>
      <c r="AD64" s="107"/>
    </row>
    <row r="65" spans="1:30" x14ac:dyDescent="0.35">
      <c r="A65" s="5" t="s">
        <v>113</v>
      </c>
      <c r="B65" s="5" t="s">
        <v>114</v>
      </c>
      <c r="C65" s="6">
        <v>839219.27</v>
      </c>
      <c r="D65" s="6">
        <v>418972.68</v>
      </c>
      <c r="E65" s="6">
        <v>1258191.95</v>
      </c>
      <c r="F65" s="6">
        <v>30027.35</v>
      </c>
      <c r="G65" s="6">
        <v>6340.15</v>
      </c>
      <c r="H65" s="6">
        <v>36367.5</v>
      </c>
      <c r="I65" s="6">
        <v>7365.09</v>
      </c>
      <c r="J65" s="6">
        <v>35507.31</v>
      </c>
      <c r="K65" s="6">
        <v>42872.4</v>
      </c>
      <c r="L65" s="108">
        <v>35466.49</v>
      </c>
      <c r="M65" s="111"/>
      <c r="N65" s="6">
        <v>244427.82</v>
      </c>
      <c r="O65" s="6">
        <v>279894.31</v>
      </c>
      <c r="P65" s="6">
        <v>0</v>
      </c>
      <c r="Q65" s="6">
        <v>1003.42</v>
      </c>
      <c r="R65" s="6">
        <v>1003.42</v>
      </c>
      <c r="S65" s="108">
        <v>111.75</v>
      </c>
      <c r="T65" s="111"/>
      <c r="U65" s="6">
        <v>3405.76</v>
      </c>
      <c r="V65" s="6">
        <v>3517.51</v>
      </c>
      <c r="W65" s="6">
        <v>31757</v>
      </c>
      <c r="X65" s="6">
        <v>95.1</v>
      </c>
      <c r="Y65" s="6">
        <v>31852.1</v>
      </c>
      <c r="Z65" s="108">
        <v>0</v>
      </c>
      <c r="AA65" s="111"/>
      <c r="AB65" s="6">
        <v>41116.47</v>
      </c>
      <c r="AC65" s="6">
        <v>41116.47</v>
      </c>
      <c r="AD65" s="107"/>
    </row>
    <row r="66" spans="1:30" x14ac:dyDescent="0.35">
      <c r="A66" s="5" t="s">
        <v>115</v>
      </c>
      <c r="B66" s="5" t="s">
        <v>116</v>
      </c>
      <c r="C66" s="6">
        <v>7614763.4800000004</v>
      </c>
      <c r="D66" s="6">
        <v>8723149.4800000004</v>
      </c>
      <c r="E66" s="6">
        <v>16337912.960000001</v>
      </c>
      <c r="F66" s="6">
        <v>469900.33</v>
      </c>
      <c r="G66" s="6">
        <v>211918.14</v>
      </c>
      <c r="H66" s="6">
        <v>681818.47</v>
      </c>
      <c r="I66" s="6">
        <v>232933.32</v>
      </c>
      <c r="J66" s="6">
        <v>381904.37</v>
      </c>
      <c r="K66" s="6">
        <v>614837.68999999994</v>
      </c>
      <c r="L66" s="108">
        <v>1356266.15</v>
      </c>
      <c r="M66" s="111"/>
      <c r="N66" s="6">
        <v>2574775.35</v>
      </c>
      <c r="O66" s="6">
        <v>3931041.5</v>
      </c>
      <c r="P66" s="6">
        <v>522.76</v>
      </c>
      <c r="Q66" s="6">
        <v>844771.2</v>
      </c>
      <c r="R66" s="6">
        <v>845293.96</v>
      </c>
      <c r="S66" s="108">
        <v>66598.95</v>
      </c>
      <c r="T66" s="111"/>
      <c r="U66" s="6">
        <v>40731.26</v>
      </c>
      <c r="V66" s="6">
        <v>107330.21</v>
      </c>
      <c r="W66" s="6">
        <v>324687</v>
      </c>
      <c r="X66" s="6">
        <v>20495.310000000001</v>
      </c>
      <c r="Y66" s="6">
        <v>345182.31</v>
      </c>
      <c r="Z66" s="108">
        <v>134095.53</v>
      </c>
      <c r="AA66" s="111"/>
      <c r="AB66" s="6">
        <v>453948.86</v>
      </c>
      <c r="AC66" s="6">
        <v>588044.39</v>
      </c>
      <c r="AD66" s="107"/>
    </row>
    <row r="67" spans="1:30" x14ac:dyDescent="0.35">
      <c r="A67" s="116" t="s">
        <v>117</v>
      </c>
      <c r="B67" s="116" t="s">
        <v>118</v>
      </c>
      <c r="C67" s="108">
        <v>1763529.58</v>
      </c>
      <c r="D67" s="108">
        <v>386614.32</v>
      </c>
      <c r="E67" s="108">
        <v>2150143.9</v>
      </c>
      <c r="F67" s="108">
        <v>54504.04</v>
      </c>
      <c r="G67" s="108">
        <v>4752.72</v>
      </c>
      <c r="H67" s="108">
        <v>59256.76</v>
      </c>
      <c r="I67" s="108">
        <v>136772.35</v>
      </c>
      <c r="J67" s="108">
        <v>615.30999999999995</v>
      </c>
      <c r="K67" s="108">
        <v>137387.66</v>
      </c>
      <c r="L67" s="108">
        <v>499439.43</v>
      </c>
      <c r="M67" s="113"/>
      <c r="N67" s="108">
        <v>496495.64</v>
      </c>
      <c r="O67" s="108">
        <v>995935.07</v>
      </c>
      <c r="P67" s="108">
        <v>32.369999999999997</v>
      </c>
      <c r="Q67" s="108">
        <v>9699.67</v>
      </c>
      <c r="R67" s="108">
        <v>9732.0400000000009</v>
      </c>
      <c r="S67" s="108">
        <v>10331.700000000001</v>
      </c>
      <c r="T67" s="113"/>
      <c r="U67" s="108">
        <v>382.37</v>
      </c>
      <c r="V67" s="108">
        <v>10714.07</v>
      </c>
      <c r="W67" s="108">
        <v>43538</v>
      </c>
      <c r="X67" s="108">
        <v>78.41</v>
      </c>
      <c r="Y67" s="108">
        <v>43616.41</v>
      </c>
      <c r="Z67" s="108">
        <v>117134.79</v>
      </c>
      <c r="AA67" s="113"/>
      <c r="AB67" s="108">
        <v>110126.29</v>
      </c>
      <c r="AC67" s="108">
        <v>227261.08</v>
      </c>
      <c r="AD67" s="107"/>
    </row>
    <row r="68" spans="1:30" x14ac:dyDescent="0.35">
      <c r="A68" s="109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14"/>
      <c r="M68" s="115"/>
      <c r="N68" s="109"/>
      <c r="O68" s="109"/>
      <c r="P68" s="109"/>
      <c r="Q68" s="109"/>
      <c r="R68" s="109"/>
      <c r="S68" s="114"/>
      <c r="T68" s="115"/>
      <c r="U68" s="109"/>
      <c r="V68" s="109"/>
      <c r="W68" s="109"/>
      <c r="X68" s="109"/>
      <c r="Y68" s="109"/>
      <c r="Z68" s="114"/>
      <c r="AA68" s="115"/>
      <c r="AB68" s="109"/>
      <c r="AC68" s="109"/>
      <c r="AD68" s="107"/>
    </row>
    <row r="69" spans="1:30" x14ac:dyDescent="0.35">
      <c r="A69" s="5" t="s">
        <v>119</v>
      </c>
      <c r="B69" s="5" t="s">
        <v>120</v>
      </c>
      <c r="C69" s="6">
        <v>4143301.43</v>
      </c>
      <c r="D69" s="6">
        <v>1832719.54</v>
      </c>
      <c r="E69" s="6">
        <v>5976020.9699999997</v>
      </c>
      <c r="F69" s="6">
        <v>401774.81</v>
      </c>
      <c r="G69" s="6">
        <v>166769.54</v>
      </c>
      <c r="H69" s="6">
        <v>568544.35</v>
      </c>
      <c r="I69" s="6">
        <v>1512442.19</v>
      </c>
      <c r="J69" s="6">
        <v>986725.38</v>
      </c>
      <c r="K69" s="6">
        <v>2499167.5699999998</v>
      </c>
      <c r="L69" s="108">
        <v>577115.93000000005</v>
      </c>
      <c r="M69" s="111"/>
      <c r="N69" s="6">
        <v>1276620.18</v>
      </c>
      <c r="O69" s="6">
        <v>1853736.11</v>
      </c>
      <c r="P69" s="6">
        <v>0</v>
      </c>
      <c r="Q69" s="6">
        <v>137568.64000000001</v>
      </c>
      <c r="R69" s="6">
        <v>137568.64000000001</v>
      </c>
      <c r="S69" s="108">
        <v>18413.11</v>
      </c>
      <c r="T69" s="111"/>
      <c r="U69" s="6">
        <v>33475.51</v>
      </c>
      <c r="V69" s="6">
        <v>51888.62</v>
      </c>
      <c r="W69" s="6">
        <v>274769</v>
      </c>
      <c r="X69" s="6">
        <v>8252.07</v>
      </c>
      <c r="Y69" s="6">
        <v>283021.07</v>
      </c>
      <c r="Z69" s="108">
        <v>107317.75</v>
      </c>
      <c r="AA69" s="111"/>
      <c r="AB69" s="6">
        <v>354211.7</v>
      </c>
      <c r="AC69" s="6">
        <v>461529.45</v>
      </c>
      <c r="AD69" s="107"/>
    </row>
    <row r="70" spans="1:30" x14ac:dyDescent="0.35">
      <c r="A70" s="5" t="s">
        <v>121</v>
      </c>
      <c r="B70" s="5" t="s">
        <v>122</v>
      </c>
      <c r="C70" s="6">
        <v>2331837.73</v>
      </c>
      <c r="D70" s="6">
        <v>432001.74</v>
      </c>
      <c r="E70" s="6">
        <v>2763839.47</v>
      </c>
      <c r="F70" s="6">
        <v>82499.320000000007</v>
      </c>
      <c r="G70" s="6">
        <v>10512.98</v>
      </c>
      <c r="H70" s="6">
        <v>93012.3</v>
      </c>
      <c r="I70" s="6">
        <v>109384.64</v>
      </c>
      <c r="J70" s="6">
        <v>7500.41</v>
      </c>
      <c r="K70" s="6">
        <v>116885.05</v>
      </c>
      <c r="L70" s="108">
        <v>1042882.76</v>
      </c>
      <c r="M70" s="111"/>
      <c r="N70" s="6">
        <v>449971.52</v>
      </c>
      <c r="O70" s="6">
        <v>1492854.28</v>
      </c>
      <c r="P70" s="6">
        <v>129.68</v>
      </c>
      <c r="Q70" s="6">
        <v>61727.71</v>
      </c>
      <c r="R70" s="6">
        <v>61857.39</v>
      </c>
      <c r="S70" s="108">
        <v>34250.71</v>
      </c>
      <c r="T70" s="111"/>
      <c r="U70" s="6">
        <v>678.39</v>
      </c>
      <c r="V70" s="6">
        <v>34929.1</v>
      </c>
      <c r="W70" s="6">
        <v>62821</v>
      </c>
      <c r="X70" s="6">
        <v>479.82</v>
      </c>
      <c r="Y70" s="6">
        <v>63300.82</v>
      </c>
      <c r="Z70" s="108">
        <v>43128.13</v>
      </c>
      <c r="AA70" s="111"/>
      <c r="AB70" s="6">
        <v>74893.89</v>
      </c>
      <c r="AC70" s="6">
        <v>118022.02</v>
      </c>
      <c r="AD70" s="107"/>
    </row>
    <row r="71" spans="1:30" x14ac:dyDescent="0.35">
      <c r="A71" s="5" t="s">
        <v>123</v>
      </c>
      <c r="B71" s="5" t="s">
        <v>124</v>
      </c>
      <c r="C71" s="6">
        <v>2669524.86</v>
      </c>
      <c r="D71" s="6">
        <v>1482657.43</v>
      </c>
      <c r="E71" s="6">
        <v>4152182.29</v>
      </c>
      <c r="F71" s="6">
        <v>251039.83</v>
      </c>
      <c r="G71" s="6">
        <v>169692.19</v>
      </c>
      <c r="H71" s="6">
        <v>420732.02</v>
      </c>
      <c r="I71" s="6">
        <v>216640.04</v>
      </c>
      <c r="J71" s="6">
        <v>240737.6</v>
      </c>
      <c r="K71" s="6">
        <v>457377.64</v>
      </c>
      <c r="L71" s="108">
        <v>357239.8</v>
      </c>
      <c r="M71" s="111"/>
      <c r="N71" s="6">
        <v>1105273.8600000001</v>
      </c>
      <c r="O71" s="6">
        <v>1462513.66</v>
      </c>
      <c r="P71" s="6">
        <v>41.65</v>
      </c>
      <c r="Q71" s="6">
        <v>111071.87</v>
      </c>
      <c r="R71" s="6">
        <v>111113.52</v>
      </c>
      <c r="S71" s="108">
        <v>7673.79</v>
      </c>
      <c r="T71" s="111"/>
      <c r="U71" s="6">
        <v>29928.69</v>
      </c>
      <c r="V71" s="6">
        <v>37602.480000000003</v>
      </c>
      <c r="W71" s="6">
        <v>111870</v>
      </c>
      <c r="X71" s="6">
        <v>7296.31</v>
      </c>
      <c r="Y71" s="6">
        <v>119166.31</v>
      </c>
      <c r="Z71" s="108">
        <v>28743.06</v>
      </c>
      <c r="AA71" s="111"/>
      <c r="AB71" s="6">
        <v>585999.53</v>
      </c>
      <c r="AC71" s="6">
        <v>614742.59</v>
      </c>
      <c r="AD71" s="107"/>
    </row>
    <row r="72" spans="1:30" x14ac:dyDescent="0.35">
      <c r="A72" s="5" t="s">
        <v>125</v>
      </c>
      <c r="B72" s="5" t="s">
        <v>126</v>
      </c>
      <c r="C72" s="6">
        <v>23894329.289999999</v>
      </c>
      <c r="D72" s="6">
        <v>2022817.89</v>
      </c>
      <c r="E72" s="6">
        <v>25917147.18</v>
      </c>
      <c r="F72" s="6">
        <v>1093739.1399999999</v>
      </c>
      <c r="G72" s="6">
        <v>97223.11</v>
      </c>
      <c r="H72" s="6">
        <v>1190962.25</v>
      </c>
      <c r="I72" s="6">
        <v>1181822.42</v>
      </c>
      <c r="J72" s="6">
        <v>53295.1</v>
      </c>
      <c r="K72" s="6">
        <v>1235117.52</v>
      </c>
      <c r="L72" s="108">
        <v>1737471.24</v>
      </c>
      <c r="M72" s="111"/>
      <c r="N72" s="6">
        <v>681332.14</v>
      </c>
      <c r="O72" s="6">
        <v>2418803.38</v>
      </c>
      <c r="P72" s="6">
        <v>2132026.7999999998</v>
      </c>
      <c r="Q72" s="6">
        <v>1159501.8500000001</v>
      </c>
      <c r="R72" s="6">
        <v>3291528.65</v>
      </c>
      <c r="S72" s="108">
        <v>47867.199999999997</v>
      </c>
      <c r="T72" s="111"/>
      <c r="U72" s="6">
        <v>4472.18</v>
      </c>
      <c r="V72" s="6">
        <v>52339.38</v>
      </c>
      <c r="W72" s="6">
        <v>0</v>
      </c>
      <c r="X72" s="6">
        <v>3205.1</v>
      </c>
      <c r="Y72" s="6">
        <v>3205.1</v>
      </c>
      <c r="Z72" s="108">
        <v>118232.7</v>
      </c>
      <c r="AA72" s="111"/>
      <c r="AB72" s="6">
        <v>292655.06</v>
      </c>
      <c r="AC72" s="6">
        <v>410887.76</v>
      </c>
      <c r="AD72" s="107"/>
    </row>
    <row r="73" spans="1:30" x14ac:dyDescent="0.35">
      <c r="A73" s="116" t="s">
        <v>127</v>
      </c>
      <c r="B73" s="116" t="s">
        <v>128</v>
      </c>
      <c r="C73" s="108">
        <v>0</v>
      </c>
      <c r="D73" s="108">
        <v>262592.68</v>
      </c>
      <c r="E73" s="108">
        <v>262592.68</v>
      </c>
      <c r="F73" s="108">
        <v>0</v>
      </c>
      <c r="G73" s="108">
        <v>17156.36</v>
      </c>
      <c r="H73" s="108">
        <v>17156.36</v>
      </c>
      <c r="I73" s="108">
        <v>0</v>
      </c>
      <c r="J73" s="108">
        <v>8974.4599999999991</v>
      </c>
      <c r="K73" s="108">
        <v>8974.4599999999991</v>
      </c>
      <c r="L73" s="108">
        <v>0</v>
      </c>
      <c r="M73" s="113"/>
      <c r="N73" s="108">
        <v>106380.73</v>
      </c>
      <c r="O73" s="108">
        <v>106380.73</v>
      </c>
      <c r="P73" s="108">
        <v>0</v>
      </c>
      <c r="Q73" s="108">
        <v>151142.70000000001</v>
      </c>
      <c r="R73" s="108">
        <v>151142.70000000001</v>
      </c>
      <c r="S73" s="108">
        <v>0</v>
      </c>
      <c r="T73" s="113"/>
      <c r="U73" s="108">
        <v>633.88</v>
      </c>
      <c r="V73" s="108">
        <v>633.88</v>
      </c>
      <c r="W73" s="108">
        <v>0</v>
      </c>
      <c r="X73" s="108">
        <v>564.69000000000005</v>
      </c>
      <c r="Y73" s="108">
        <v>564.69000000000005</v>
      </c>
      <c r="Z73" s="108">
        <v>0</v>
      </c>
      <c r="AA73" s="113"/>
      <c r="AB73" s="108">
        <v>50769.9</v>
      </c>
      <c r="AC73" s="108">
        <v>50769.9</v>
      </c>
      <c r="AD73" s="107"/>
    </row>
    <row r="74" spans="1:30" x14ac:dyDescent="0.35">
      <c r="A74" s="109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14"/>
      <c r="M74" s="115"/>
      <c r="N74" s="109"/>
      <c r="O74" s="109"/>
      <c r="P74" s="109"/>
      <c r="Q74" s="109"/>
      <c r="R74" s="109"/>
      <c r="S74" s="114"/>
      <c r="T74" s="115"/>
      <c r="U74" s="109"/>
      <c r="V74" s="109"/>
      <c r="W74" s="109"/>
      <c r="X74" s="109"/>
      <c r="Y74" s="109"/>
      <c r="Z74" s="114"/>
      <c r="AA74" s="115"/>
      <c r="AB74" s="109"/>
      <c r="AC74" s="109"/>
      <c r="AD74" s="107"/>
    </row>
    <row r="75" spans="1:30" x14ac:dyDescent="0.35">
      <c r="A75" s="5" t="s">
        <v>129</v>
      </c>
      <c r="B75" s="5" t="s">
        <v>130</v>
      </c>
      <c r="C75" s="6">
        <v>2073154.31</v>
      </c>
      <c r="D75" s="6">
        <v>68.989999999999995</v>
      </c>
      <c r="E75" s="6">
        <v>2073223.3</v>
      </c>
      <c r="F75" s="6">
        <v>0</v>
      </c>
      <c r="G75" s="6">
        <v>0</v>
      </c>
      <c r="H75" s="6">
        <v>0</v>
      </c>
      <c r="I75" s="6">
        <v>1543.17</v>
      </c>
      <c r="J75" s="6">
        <v>0.2</v>
      </c>
      <c r="K75" s="6">
        <v>1543.37</v>
      </c>
      <c r="L75" s="108">
        <v>1350.7</v>
      </c>
      <c r="M75" s="111"/>
      <c r="N75" s="6">
        <v>14.73</v>
      </c>
      <c r="O75" s="6">
        <v>1365.43</v>
      </c>
      <c r="P75" s="6">
        <v>0</v>
      </c>
      <c r="Q75" s="6">
        <v>69.55</v>
      </c>
      <c r="R75" s="6">
        <v>69.55</v>
      </c>
      <c r="S75" s="108">
        <v>0</v>
      </c>
      <c r="T75" s="111"/>
      <c r="U75" s="6">
        <v>0.09</v>
      </c>
      <c r="V75" s="6">
        <v>0.09</v>
      </c>
      <c r="W75" s="6">
        <v>0</v>
      </c>
      <c r="X75" s="6">
        <v>0</v>
      </c>
      <c r="Y75" s="6">
        <v>0</v>
      </c>
      <c r="Z75" s="108">
        <v>9443.74</v>
      </c>
      <c r="AA75" s="111"/>
      <c r="AB75" s="6">
        <v>2.13</v>
      </c>
      <c r="AC75" s="6">
        <v>9445.8700000000008</v>
      </c>
      <c r="AD75" s="107"/>
    </row>
    <row r="76" spans="1:30" x14ac:dyDescent="0.35">
      <c r="A76" s="5" t="s">
        <v>131</v>
      </c>
      <c r="B76" s="5" t="s">
        <v>132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108">
        <v>0</v>
      </c>
      <c r="M76" s="111"/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108">
        <v>0</v>
      </c>
      <c r="T76" s="111"/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108">
        <v>0</v>
      </c>
      <c r="AA76" s="111"/>
      <c r="AB76" s="6">
        <v>0</v>
      </c>
      <c r="AC76" s="6">
        <v>0</v>
      </c>
      <c r="AD76" s="107"/>
    </row>
    <row r="77" spans="1:30" x14ac:dyDescent="0.35">
      <c r="A77" s="5" t="s">
        <v>133</v>
      </c>
      <c r="B77" s="5" t="s">
        <v>134</v>
      </c>
      <c r="C77" s="6">
        <v>1343557.2</v>
      </c>
      <c r="D77" s="6">
        <v>0</v>
      </c>
      <c r="E77" s="6">
        <v>1343557.2</v>
      </c>
      <c r="F77" s="6">
        <v>0</v>
      </c>
      <c r="G77" s="6">
        <v>0</v>
      </c>
      <c r="H77" s="6">
        <v>0</v>
      </c>
      <c r="I77" s="6">
        <v>33.43</v>
      </c>
      <c r="J77" s="6">
        <v>0</v>
      </c>
      <c r="K77" s="6">
        <v>33.43</v>
      </c>
      <c r="L77" s="108">
        <v>126562.31</v>
      </c>
      <c r="M77" s="111"/>
      <c r="N77" s="6">
        <v>0</v>
      </c>
      <c r="O77" s="6">
        <v>126562.31</v>
      </c>
      <c r="P77" s="6">
        <v>0</v>
      </c>
      <c r="Q77" s="6">
        <v>0</v>
      </c>
      <c r="R77" s="6">
        <v>0</v>
      </c>
      <c r="S77" s="108">
        <v>1299.48</v>
      </c>
      <c r="T77" s="111"/>
      <c r="U77" s="6">
        <v>0</v>
      </c>
      <c r="V77" s="6">
        <v>1299.48</v>
      </c>
      <c r="W77" s="6">
        <v>0</v>
      </c>
      <c r="X77" s="6">
        <v>0</v>
      </c>
      <c r="Y77" s="6">
        <v>0</v>
      </c>
      <c r="Z77" s="108">
        <v>4069.31</v>
      </c>
      <c r="AA77" s="111"/>
      <c r="AB77" s="6">
        <v>0</v>
      </c>
      <c r="AC77" s="6">
        <v>4069.31</v>
      </c>
      <c r="AD77" s="107"/>
    </row>
    <row r="78" spans="1:30" x14ac:dyDescent="0.35">
      <c r="A78" s="116" t="s">
        <v>135</v>
      </c>
      <c r="B78" s="116" t="s">
        <v>136</v>
      </c>
      <c r="C78" s="108">
        <v>3772051.16</v>
      </c>
      <c r="D78" s="108">
        <v>0</v>
      </c>
      <c r="E78" s="108">
        <v>3772051.16</v>
      </c>
      <c r="F78" s="108">
        <v>0</v>
      </c>
      <c r="G78" s="108">
        <v>0</v>
      </c>
      <c r="H78" s="108">
        <v>0</v>
      </c>
      <c r="I78" s="108">
        <v>19906.43</v>
      </c>
      <c r="J78" s="108">
        <v>0</v>
      </c>
      <c r="K78" s="108">
        <v>19906.43</v>
      </c>
      <c r="L78" s="108">
        <v>120052.59</v>
      </c>
      <c r="M78" s="113"/>
      <c r="N78" s="108">
        <v>0</v>
      </c>
      <c r="O78" s="108">
        <v>120052.59</v>
      </c>
      <c r="P78" s="108">
        <v>24718.19</v>
      </c>
      <c r="Q78" s="108">
        <v>0</v>
      </c>
      <c r="R78" s="108">
        <v>24718.19</v>
      </c>
      <c r="S78" s="108">
        <v>5603.45</v>
      </c>
      <c r="T78" s="113"/>
      <c r="U78" s="108">
        <v>0</v>
      </c>
      <c r="V78" s="108">
        <v>5603.45</v>
      </c>
      <c r="W78" s="108">
        <v>0</v>
      </c>
      <c r="X78" s="108">
        <v>0</v>
      </c>
      <c r="Y78" s="108">
        <v>0</v>
      </c>
      <c r="Z78" s="108">
        <v>66784.509999999995</v>
      </c>
      <c r="AA78" s="113"/>
      <c r="AB78" s="108">
        <v>0</v>
      </c>
      <c r="AC78" s="108">
        <v>66784.509999999995</v>
      </c>
      <c r="AD78" s="107"/>
    </row>
    <row r="79" spans="1:30" x14ac:dyDescent="0.35">
      <c r="A79" s="109"/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14"/>
      <c r="M79" s="115"/>
      <c r="N79" s="109"/>
      <c r="O79" s="109"/>
      <c r="P79" s="109"/>
      <c r="Q79" s="109"/>
      <c r="R79" s="109"/>
      <c r="S79" s="114"/>
      <c r="T79" s="115"/>
      <c r="U79" s="109"/>
      <c r="V79" s="109"/>
      <c r="W79" s="109"/>
      <c r="X79" s="109"/>
      <c r="Y79" s="109"/>
      <c r="Z79" s="114"/>
      <c r="AA79" s="115"/>
      <c r="AB79" s="109"/>
      <c r="AC79" s="109"/>
      <c r="AD79" s="107"/>
    </row>
    <row r="80" spans="1:30" x14ac:dyDescent="0.35">
      <c r="A80" s="5" t="s">
        <v>137</v>
      </c>
      <c r="B80" s="5" t="s">
        <v>138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108">
        <v>0</v>
      </c>
      <c r="M80" s="111"/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108">
        <v>0</v>
      </c>
      <c r="T80" s="111"/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108">
        <v>0</v>
      </c>
      <c r="AA80" s="111"/>
      <c r="AB80" s="6">
        <v>0</v>
      </c>
      <c r="AC80" s="6">
        <v>0</v>
      </c>
      <c r="AD80" s="107"/>
    </row>
    <row r="81" spans="1:30" x14ac:dyDescent="0.35">
      <c r="A81" s="5" t="s">
        <v>139</v>
      </c>
      <c r="B81" s="5" t="s">
        <v>140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108">
        <v>159.46</v>
      </c>
      <c r="M81" s="111"/>
      <c r="N81" s="6">
        <v>0</v>
      </c>
      <c r="O81" s="6">
        <v>159.46</v>
      </c>
      <c r="P81" s="6">
        <v>0</v>
      </c>
      <c r="Q81" s="6">
        <v>0</v>
      </c>
      <c r="R81" s="6">
        <v>0</v>
      </c>
      <c r="S81" s="108">
        <v>0</v>
      </c>
      <c r="T81" s="111"/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108">
        <v>0</v>
      </c>
      <c r="AA81" s="111"/>
      <c r="AB81" s="6">
        <v>0</v>
      </c>
      <c r="AC81" s="6">
        <v>0</v>
      </c>
      <c r="AD81" s="107"/>
    </row>
    <row r="82" spans="1:30" x14ac:dyDescent="0.35">
      <c r="A82" s="5" t="s">
        <v>141</v>
      </c>
      <c r="B82" s="5" t="s">
        <v>142</v>
      </c>
      <c r="C82" s="6">
        <v>74862.13</v>
      </c>
      <c r="D82" s="6">
        <v>0</v>
      </c>
      <c r="E82" s="6">
        <v>74862.13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108">
        <v>0</v>
      </c>
      <c r="M82" s="111"/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108">
        <v>0</v>
      </c>
      <c r="T82" s="111"/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108">
        <v>0</v>
      </c>
      <c r="AA82" s="111"/>
      <c r="AB82" s="6">
        <v>0</v>
      </c>
      <c r="AC82" s="6">
        <v>0</v>
      </c>
      <c r="AD82" s="107"/>
    </row>
    <row r="83" spans="1:30" x14ac:dyDescent="0.35">
      <c r="A83" s="116" t="s">
        <v>143</v>
      </c>
      <c r="B83" s="116" t="s">
        <v>144</v>
      </c>
      <c r="C83" s="108">
        <v>77812.05</v>
      </c>
      <c r="D83" s="108">
        <v>0</v>
      </c>
      <c r="E83" s="108">
        <v>77812.05</v>
      </c>
      <c r="F83" s="108">
        <v>0</v>
      </c>
      <c r="G83" s="108">
        <v>0</v>
      </c>
      <c r="H83" s="108">
        <v>0</v>
      </c>
      <c r="I83" s="108">
        <v>59.61</v>
      </c>
      <c r="J83" s="108">
        <v>0</v>
      </c>
      <c r="K83" s="108">
        <v>59.61</v>
      </c>
      <c r="L83" s="108">
        <v>2276.17</v>
      </c>
      <c r="M83" s="113"/>
      <c r="N83" s="108">
        <v>0</v>
      </c>
      <c r="O83" s="108">
        <v>2276.17</v>
      </c>
      <c r="P83" s="108">
        <v>0</v>
      </c>
      <c r="Q83" s="108">
        <v>0</v>
      </c>
      <c r="R83" s="108">
        <v>0</v>
      </c>
      <c r="S83" s="108">
        <v>408.42</v>
      </c>
      <c r="T83" s="113"/>
      <c r="U83" s="108">
        <v>0</v>
      </c>
      <c r="V83" s="108">
        <v>408.42</v>
      </c>
      <c r="W83" s="108">
        <v>0</v>
      </c>
      <c r="X83" s="108">
        <v>0</v>
      </c>
      <c r="Y83" s="108">
        <v>0</v>
      </c>
      <c r="Z83" s="108">
        <v>1091.97</v>
      </c>
      <c r="AA83" s="113"/>
      <c r="AB83" s="108">
        <v>0</v>
      </c>
      <c r="AC83" s="108">
        <v>1091.97</v>
      </c>
      <c r="AD83" s="107"/>
    </row>
    <row r="84" spans="1:30" x14ac:dyDescent="0.35">
      <c r="A84" s="109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14"/>
      <c r="M84" s="115"/>
      <c r="N84" s="109"/>
      <c r="O84" s="109"/>
      <c r="P84" s="109"/>
      <c r="Q84" s="109"/>
      <c r="R84" s="109"/>
      <c r="S84" s="114"/>
      <c r="T84" s="115"/>
      <c r="U84" s="109"/>
      <c r="V84" s="109"/>
      <c r="W84" s="109"/>
      <c r="X84" s="109"/>
      <c r="Y84" s="109"/>
      <c r="Z84" s="114"/>
      <c r="AA84" s="115"/>
      <c r="AB84" s="109"/>
      <c r="AC84" s="109"/>
      <c r="AD84" s="107"/>
    </row>
    <row r="85" spans="1:30" x14ac:dyDescent="0.35">
      <c r="A85" s="5" t="s">
        <v>145</v>
      </c>
      <c r="B85" s="5" t="s">
        <v>146</v>
      </c>
      <c r="C85" s="6">
        <v>65557.39</v>
      </c>
      <c r="D85" s="6">
        <v>0</v>
      </c>
      <c r="E85" s="6">
        <v>65557.39</v>
      </c>
      <c r="F85" s="6">
        <v>0</v>
      </c>
      <c r="G85" s="6">
        <v>0</v>
      </c>
      <c r="H85" s="6">
        <v>0</v>
      </c>
      <c r="I85" s="6">
        <v>73.78</v>
      </c>
      <c r="J85" s="6">
        <v>0</v>
      </c>
      <c r="K85" s="6">
        <v>73.78</v>
      </c>
      <c r="L85" s="108">
        <v>4173.12</v>
      </c>
      <c r="M85" s="111"/>
      <c r="N85" s="6">
        <v>0</v>
      </c>
      <c r="O85" s="6">
        <v>4173.12</v>
      </c>
      <c r="P85" s="6">
        <v>0</v>
      </c>
      <c r="Q85" s="6">
        <v>0</v>
      </c>
      <c r="R85" s="6">
        <v>0</v>
      </c>
      <c r="S85" s="108">
        <v>385.58</v>
      </c>
      <c r="T85" s="111"/>
      <c r="U85" s="6">
        <v>0</v>
      </c>
      <c r="V85" s="6">
        <v>385.58</v>
      </c>
      <c r="W85" s="6">
        <v>0</v>
      </c>
      <c r="X85" s="6">
        <v>0</v>
      </c>
      <c r="Y85" s="6">
        <v>0</v>
      </c>
      <c r="Z85" s="108">
        <v>1091.97</v>
      </c>
      <c r="AA85" s="111"/>
      <c r="AB85" s="6">
        <v>0</v>
      </c>
      <c r="AC85" s="6">
        <v>1091.97</v>
      </c>
      <c r="AD85" s="107"/>
    </row>
    <row r="86" spans="1:30" x14ac:dyDescent="0.35">
      <c r="A86" s="5" t="s">
        <v>147</v>
      </c>
      <c r="B86" s="5" t="s">
        <v>148</v>
      </c>
      <c r="C86" s="6">
        <v>67600.350000000006</v>
      </c>
      <c r="D86" s="6">
        <v>0</v>
      </c>
      <c r="E86" s="6">
        <v>67600.350000000006</v>
      </c>
      <c r="F86" s="6">
        <v>0</v>
      </c>
      <c r="G86" s="6">
        <v>0</v>
      </c>
      <c r="H86" s="6">
        <v>0</v>
      </c>
      <c r="I86" s="6">
        <v>160.65</v>
      </c>
      <c r="J86" s="6">
        <v>0</v>
      </c>
      <c r="K86" s="6">
        <v>160.65</v>
      </c>
      <c r="L86" s="108">
        <v>0</v>
      </c>
      <c r="M86" s="111"/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108">
        <v>0</v>
      </c>
      <c r="T86" s="111"/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108">
        <v>0</v>
      </c>
      <c r="AA86" s="111"/>
      <c r="AB86" s="6">
        <v>0</v>
      </c>
      <c r="AC86" s="6">
        <v>0</v>
      </c>
      <c r="AD86" s="107"/>
    </row>
    <row r="87" spans="1:30" x14ac:dyDescent="0.35">
      <c r="A87" s="5" t="s">
        <v>149</v>
      </c>
      <c r="B87" s="5" t="s">
        <v>150</v>
      </c>
      <c r="C87" s="6">
        <v>71160.69</v>
      </c>
      <c r="D87" s="6">
        <v>0</v>
      </c>
      <c r="E87" s="6">
        <v>71160.69</v>
      </c>
      <c r="F87" s="6">
        <v>0</v>
      </c>
      <c r="G87" s="6">
        <v>0</v>
      </c>
      <c r="H87" s="6">
        <v>0</v>
      </c>
      <c r="I87" s="6">
        <v>3.65</v>
      </c>
      <c r="J87" s="6">
        <v>0</v>
      </c>
      <c r="K87" s="6">
        <v>3.65</v>
      </c>
      <c r="L87" s="108">
        <v>3081.53</v>
      </c>
      <c r="M87" s="111"/>
      <c r="N87" s="6">
        <v>0</v>
      </c>
      <c r="O87" s="6">
        <v>3081.53</v>
      </c>
      <c r="P87" s="6">
        <v>0</v>
      </c>
      <c r="Q87" s="6">
        <v>0</v>
      </c>
      <c r="R87" s="6">
        <v>0</v>
      </c>
      <c r="S87" s="108">
        <v>47.6</v>
      </c>
      <c r="T87" s="111"/>
      <c r="U87" s="6">
        <v>0</v>
      </c>
      <c r="V87" s="6">
        <v>47.6</v>
      </c>
      <c r="W87" s="6">
        <v>0</v>
      </c>
      <c r="X87" s="6">
        <v>0</v>
      </c>
      <c r="Y87" s="6">
        <v>0</v>
      </c>
      <c r="Z87" s="108">
        <v>0</v>
      </c>
      <c r="AA87" s="111"/>
      <c r="AB87" s="6">
        <v>0</v>
      </c>
      <c r="AC87" s="6">
        <v>0</v>
      </c>
      <c r="AD87" s="107"/>
    </row>
    <row r="88" spans="1:30" x14ac:dyDescent="0.35">
      <c r="A88" s="5" t="s">
        <v>151</v>
      </c>
      <c r="B88" s="5" t="s">
        <v>152</v>
      </c>
      <c r="C88" s="6">
        <v>108596.48</v>
      </c>
      <c r="D88" s="6">
        <v>0</v>
      </c>
      <c r="E88" s="6">
        <v>108596.48</v>
      </c>
      <c r="F88" s="6">
        <v>0</v>
      </c>
      <c r="G88" s="6">
        <v>0</v>
      </c>
      <c r="H88" s="6">
        <v>0</v>
      </c>
      <c r="I88" s="6">
        <v>4</v>
      </c>
      <c r="J88" s="6">
        <v>0</v>
      </c>
      <c r="K88" s="6">
        <v>4</v>
      </c>
      <c r="L88" s="108">
        <v>3780.87</v>
      </c>
      <c r="M88" s="111"/>
      <c r="N88" s="6">
        <v>0</v>
      </c>
      <c r="O88" s="6">
        <v>3780.87</v>
      </c>
      <c r="P88" s="6">
        <v>0</v>
      </c>
      <c r="Q88" s="6">
        <v>0</v>
      </c>
      <c r="R88" s="6">
        <v>0</v>
      </c>
      <c r="S88" s="108">
        <v>717.96</v>
      </c>
      <c r="T88" s="111"/>
      <c r="U88" s="6">
        <v>0</v>
      </c>
      <c r="V88" s="6">
        <v>717.96</v>
      </c>
      <c r="W88" s="6">
        <v>0</v>
      </c>
      <c r="X88" s="6">
        <v>0</v>
      </c>
      <c r="Y88" s="6">
        <v>0</v>
      </c>
      <c r="Z88" s="108">
        <v>0</v>
      </c>
      <c r="AA88" s="111"/>
      <c r="AB88" s="6">
        <v>0</v>
      </c>
      <c r="AC88" s="6">
        <v>0</v>
      </c>
      <c r="AD88" s="107"/>
    </row>
    <row r="89" spans="1:30" x14ac:dyDescent="0.35">
      <c r="A89" s="116" t="s">
        <v>153</v>
      </c>
      <c r="B89" s="116" t="s">
        <v>154</v>
      </c>
      <c r="C89" s="108">
        <v>68185.22</v>
      </c>
      <c r="D89" s="108">
        <v>0</v>
      </c>
      <c r="E89" s="108">
        <v>68185.22</v>
      </c>
      <c r="F89" s="108">
        <v>0</v>
      </c>
      <c r="G89" s="108">
        <v>0</v>
      </c>
      <c r="H89" s="108">
        <v>0</v>
      </c>
      <c r="I89" s="108">
        <v>0</v>
      </c>
      <c r="J89" s="108">
        <v>0</v>
      </c>
      <c r="K89" s="108">
        <v>0</v>
      </c>
      <c r="L89" s="108">
        <v>0</v>
      </c>
      <c r="M89" s="113"/>
      <c r="N89" s="108">
        <v>0</v>
      </c>
      <c r="O89" s="108">
        <v>0</v>
      </c>
      <c r="P89" s="108">
        <v>0</v>
      </c>
      <c r="Q89" s="108">
        <v>0</v>
      </c>
      <c r="R89" s="108">
        <v>0</v>
      </c>
      <c r="S89" s="108">
        <v>0</v>
      </c>
      <c r="T89" s="113"/>
      <c r="U89" s="108">
        <v>0</v>
      </c>
      <c r="V89" s="108">
        <v>0</v>
      </c>
      <c r="W89" s="108">
        <v>0</v>
      </c>
      <c r="X89" s="108">
        <v>0</v>
      </c>
      <c r="Y89" s="108">
        <v>0</v>
      </c>
      <c r="Z89" s="108">
        <v>0</v>
      </c>
      <c r="AA89" s="113"/>
      <c r="AB89" s="108">
        <v>0</v>
      </c>
      <c r="AC89" s="108">
        <v>0</v>
      </c>
      <c r="AD89" s="107"/>
    </row>
    <row r="90" spans="1:30" x14ac:dyDescent="0.35">
      <c r="A90" s="109"/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14"/>
      <c r="M90" s="115"/>
      <c r="N90" s="109"/>
      <c r="O90" s="109"/>
      <c r="P90" s="109"/>
      <c r="Q90" s="109"/>
      <c r="R90" s="109"/>
      <c r="S90" s="114"/>
      <c r="T90" s="115"/>
      <c r="U90" s="109"/>
      <c r="V90" s="109"/>
      <c r="W90" s="109"/>
      <c r="X90" s="109"/>
      <c r="Y90" s="109"/>
      <c r="Z90" s="114"/>
      <c r="AA90" s="115"/>
      <c r="AB90" s="109"/>
      <c r="AC90" s="109"/>
      <c r="AD90" s="107"/>
    </row>
    <row r="91" spans="1:30" x14ac:dyDescent="0.35">
      <c r="A91" s="5" t="s">
        <v>155</v>
      </c>
      <c r="B91" s="5" t="s">
        <v>156</v>
      </c>
      <c r="C91" s="6">
        <v>65415.27</v>
      </c>
      <c r="D91" s="6">
        <v>0</v>
      </c>
      <c r="E91" s="6">
        <v>65415.27</v>
      </c>
      <c r="F91" s="6">
        <v>122.86</v>
      </c>
      <c r="G91" s="6">
        <v>0</v>
      </c>
      <c r="H91" s="6">
        <v>122.86</v>
      </c>
      <c r="I91" s="6">
        <v>287.11</v>
      </c>
      <c r="J91" s="6">
        <v>0</v>
      </c>
      <c r="K91" s="6">
        <v>287.11</v>
      </c>
      <c r="L91" s="108">
        <v>738.97</v>
      </c>
      <c r="M91" s="111"/>
      <c r="N91" s="6">
        <v>0</v>
      </c>
      <c r="O91" s="6">
        <v>738.97</v>
      </c>
      <c r="P91" s="6">
        <v>0</v>
      </c>
      <c r="Q91" s="6">
        <v>0</v>
      </c>
      <c r="R91" s="6">
        <v>0</v>
      </c>
      <c r="S91" s="108">
        <v>924.46</v>
      </c>
      <c r="T91" s="111"/>
      <c r="U91" s="6">
        <v>0</v>
      </c>
      <c r="V91" s="6">
        <v>924.46</v>
      </c>
      <c r="W91" s="6">
        <v>0</v>
      </c>
      <c r="X91" s="6">
        <v>0</v>
      </c>
      <c r="Y91" s="6">
        <v>0</v>
      </c>
      <c r="Z91" s="108">
        <v>0</v>
      </c>
      <c r="AA91" s="111"/>
      <c r="AB91" s="6">
        <v>0</v>
      </c>
      <c r="AC91" s="6">
        <v>0</v>
      </c>
      <c r="AD91" s="107"/>
    </row>
    <row r="92" spans="1:30" x14ac:dyDescent="0.35">
      <c r="A92" s="5" t="s">
        <v>157</v>
      </c>
      <c r="B92" s="5" t="s">
        <v>158</v>
      </c>
      <c r="C92" s="6">
        <v>78220.039999999994</v>
      </c>
      <c r="D92" s="6">
        <v>0</v>
      </c>
      <c r="E92" s="6">
        <v>78220.039999999994</v>
      </c>
      <c r="F92" s="6">
        <v>34.340000000000003</v>
      </c>
      <c r="G92" s="6">
        <v>0</v>
      </c>
      <c r="H92" s="6">
        <v>34.340000000000003</v>
      </c>
      <c r="I92" s="6">
        <v>196.07</v>
      </c>
      <c r="J92" s="6">
        <v>0</v>
      </c>
      <c r="K92" s="6">
        <v>196.07</v>
      </c>
      <c r="L92" s="108">
        <v>1721.55</v>
      </c>
      <c r="M92" s="111"/>
      <c r="N92" s="6">
        <v>0</v>
      </c>
      <c r="O92" s="6">
        <v>1721.55</v>
      </c>
      <c r="P92" s="6">
        <v>0</v>
      </c>
      <c r="Q92" s="6">
        <v>0</v>
      </c>
      <c r="R92" s="6">
        <v>0</v>
      </c>
      <c r="S92" s="108">
        <v>2580.5300000000002</v>
      </c>
      <c r="T92" s="111"/>
      <c r="U92" s="6">
        <v>0</v>
      </c>
      <c r="V92" s="6">
        <v>2580.5300000000002</v>
      </c>
      <c r="W92" s="6">
        <v>0</v>
      </c>
      <c r="X92" s="6">
        <v>0</v>
      </c>
      <c r="Y92" s="6">
        <v>0</v>
      </c>
      <c r="Z92" s="108">
        <v>0</v>
      </c>
      <c r="AA92" s="111"/>
      <c r="AB92" s="6">
        <v>0</v>
      </c>
      <c r="AC92" s="6">
        <v>0</v>
      </c>
      <c r="AD92" s="107"/>
    </row>
    <row r="93" spans="1:30" x14ac:dyDescent="0.35">
      <c r="A93" s="5" t="s">
        <v>159</v>
      </c>
      <c r="B93" s="5" t="s">
        <v>160</v>
      </c>
      <c r="C93" s="6">
        <v>116484.83</v>
      </c>
      <c r="D93" s="6">
        <v>0</v>
      </c>
      <c r="E93" s="6">
        <v>116484.83</v>
      </c>
      <c r="F93" s="6">
        <v>0</v>
      </c>
      <c r="G93" s="6">
        <v>0</v>
      </c>
      <c r="H93" s="6">
        <v>0</v>
      </c>
      <c r="I93" s="6">
        <v>4113.33</v>
      </c>
      <c r="J93" s="6">
        <v>0</v>
      </c>
      <c r="K93" s="6">
        <v>4113.33</v>
      </c>
      <c r="L93" s="108">
        <v>3586.67</v>
      </c>
      <c r="M93" s="111"/>
      <c r="N93" s="6">
        <v>0</v>
      </c>
      <c r="O93" s="6">
        <v>3586.67</v>
      </c>
      <c r="P93" s="6">
        <v>0</v>
      </c>
      <c r="Q93" s="6">
        <v>0</v>
      </c>
      <c r="R93" s="6">
        <v>0</v>
      </c>
      <c r="S93" s="108">
        <v>1340.96</v>
      </c>
      <c r="T93" s="111"/>
      <c r="U93" s="6">
        <v>0</v>
      </c>
      <c r="V93" s="6">
        <v>1340.96</v>
      </c>
      <c r="W93" s="6">
        <v>0</v>
      </c>
      <c r="X93" s="6">
        <v>0</v>
      </c>
      <c r="Y93" s="6">
        <v>0</v>
      </c>
      <c r="Z93" s="108">
        <v>0</v>
      </c>
      <c r="AA93" s="111"/>
      <c r="AB93" s="6">
        <v>0</v>
      </c>
      <c r="AC93" s="6">
        <v>0</v>
      </c>
      <c r="AD93" s="107"/>
    </row>
    <row r="94" spans="1:30" x14ac:dyDescent="0.35">
      <c r="A94" s="116" t="s">
        <v>161</v>
      </c>
      <c r="B94" s="116" t="s">
        <v>162</v>
      </c>
      <c r="C94" s="108">
        <v>132503.31</v>
      </c>
      <c r="D94" s="108">
        <v>0</v>
      </c>
      <c r="E94" s="108">
        <v>132503.31</v>
      </c>
      <c r="F94" s="108">
        <v>0</v>
      </c>
      <c r="G94" s="108">
        <v>0</v>
      </c>
      <c r="H94" s="108">
        <v>0</v>
      </c>
      <c r="I94" s="108">
        <v>306.58999999999997</v>
      </c>
      <c r="J94" s="108">
        <v>0</v>
      </c>
      <c r="K94" s="108">
        <v>306.58999999999997</v>
      </c>
      <c r="L94" s="108">
        <v>8662.68</v>
      </c>
      <c r="M94" s="113"/>
      <c r="N94" s="108">
        <v>0</v>
      </c>
      <c r="O94" s="108">
        <v>8662.68</v>
      </c>
      <c r="P94" s="108">
        <v>0</v>
      </c>
      <c r="Q94" s="108">
        <v>0</v>
      </c>
      <c r="R94" s="108">
        <v>0</v>
      </c>
      <c r="S94" s="108">
        <v>930.99</v>
      </c>
      <c r="T94" s="113"/>
      <c r="U94" s="108">
        <v>0</v>
      </c>
      <c r="V94" s="108">
        <v>930.99</v>
      </c>
      <c r="W94" s="108">
        <v>0</v>
      </c>
      <c r="X94" s="108">
        <v>0</v>
      </c>
      <c r="Y94" s="108">
        <v>0</v>
      </c>
      <c r="Z94" s="108">
        <v>0</v>
      </c>
      <c r="AA94" s="113"/>
      <c r="AB94" s="108">
        <v>0</v>
      </c>
      <c r="AC94" s="108">
        <v>0</v>
      </c>
      <c r="AD94" s="107"/>
    </row>
    <row r="95" spans="1:30" x14ac:dyDescent="0.35">
      <c r="A95" s="109"/>
      <c r="B95" s="109"/>
      <c r="C95" s="109"/>
      <c r="D95" s="109"/>
      <c r="E95" s="109"/>
      <c r="F95" s="109"/>
      <c r="G95" s="109"/>
      <c r="H95" s="109"/>
      <c r="I95" s="109"/>
      <c r="J95" s="109"/>
      <c r="K95" s="109"/>
      <c r="L95" s="114"/>
      <c r="M95" s="115"/>
      <c r="N95" s="109"/>
      <c r="O95" s="109"/>
      <c r="P95" s="109"/>
      <c r="Q95" s="109"/>
      <c r="R95" s="109"/>
      <c r="S95" s="114"/>
      <c r="T95" s="115"/>
      <c r="U95" s="109"/>
      <c r="V95" s="109"/>
      <c r="W95" s="109"/>
      <c r="X95" s="109"/>
      <c r="Y95" s="109"/>
      <c r="Z95" s="114"/>
      <c r="AA95" s="115"/>
      <c r="AB95" s="109"/>
      <c r="AC95" s="109"/>
      <c r="AD95" s="107"/>
    </row>
    <row r="96" spans="1:30" x14ac:dyDescent="0.35">
      <c r="A96" s="5" t="s">
        <v>163</v>
      </c>
      <c r="B96" s="5" t="s">
        <v>164</v>
      </c>
      <c r="C96" s="6">
        <v>60863.09</v>
      </c>
      <c r="D96" s="6">
        <v>0</v>
      </c>
      <c r="E96" s="6">
        <v>60863.09</v>
      </c>
      <c r="F96" s="6">
        <v>59.19</v>
      </c>
      <c r="G96" s="6">
        <v>0</v>
      </c>
      <c r="H96" s="6">
        <v>59.19</v>
      </c>
      <c r="I96" s="6">
        <v>132.66999999999999</v>
      </c>
      <c r="J96" s="6">
        <v>0</v>
      </c>
      <c r="K96" s="6">
        <v>132.66999999999999</v>
      </c>
      <c r="L96" s="108">
        <v>2077.94</v>
      </c>
      <c r="M96" s="111"/>
      <c r="N96" s="6">
        <v>0</v>
      </c>
      <c r="O96" s="6">
        <v>2077.94</v>
      </c>
      <c r="P96" s="6">
        <v>0</v>
      </c>
      <c r="Q96" s="6">
        <v>0</v>
      </c>
      <c r="R96" s="6">
        <v>0</v>
      </c>
      <c r="S96" s="108">
        <v>1390.87</v>
      </c>
      <c r="T96" s="111"/>
      <c r="U96" s="6">
        <v>0</v>
      </c>
      <c r="V96" s="6">
        <v>1390.87</v>
      </c>
      <c r="W96" s="6">
        <v>0</v>
      </c>
      <c r="X96" s="6">
        <v>0</v>
      </c>
      <c r="Y96" s="6">
        <v>0</v>
      </c>
      <c r="Z96" s="108">
        <v>0</v>
      </c>
      <c r="AA96" s="111"/>
      <c r="AB96" s="6">
        <v>0</v>
      </c>
      <c r="AC96" s="6">
        <v>0</v>
      </c>
      <c r="AD96" s="107"/>
    </row>
    <row r="97" spans="1:30" x14ac:dyDescent="0.35">
      <c r="A97" s="5" t="s">
        <v>165</v>
      </c>
      <c r="B97" s="5" t="s">
        <v>166</v>
      </c>
      <c r="C97" s="6">
        <v>99306.02</v>
      </c>
      <c r="D97" s="6">
        <v>0</v>
      </c>
      <c r="E97" s="6">
        <v>99306.02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108">
        <v>1496.77</v>
      </c>
      <c r="M97" s="111"/>
      <c r="N97" s="6">
        <v>0</v>
      </c>
      <c r="O97" s="6">
        <v>1496.77</v>
      </c>
      <c r="P97" s="6">
        <v>0</v>
      </c>
      <c r="Q97" s="6">
        <v>0</v>
      </c>
      <c r="R97" s="6">
        <v>0</v>
      </c>
      <c r="S97" s="108">
        <v>0</v>
      </c>
      <c r="T97" s="111"/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108">
        <v>0</v>
      </c>
      <c r="AA97" s="111"/>
      <c r="AB97" s="6">
        <v>0</v>
      </c>
      <c r="AC97" s="6">
        <v>0</v>
      </c>
      <c r="AD97" s="107"/>
    </row>
    <row r="98" spans="1:30" x14ac:dyDescent="0.35">
      <c r="A98" s="5" t="s">
        <v>167</v>
      </c>
      <c r="B98" s="5" t="s">
        <v>168</v>
      </c>
      <c r="C98" s="6">
        <v>91860.160000000003</v>
      </c>
      <c r="D98" s="6">
        <v>0</v>
      </c>
      <c r="E98" s="6">
        <v>91860.160000000003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108">
        <v>0</v>
      </c>
      <c r="M98" s="111"/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108">
        <v>0</v>
      </c>
      <c r="T98" s="111"/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108">
        <v>0</v>
      </c>
      <c r="AA98" s="111"/>
      <c r="AB98" s="6">
        <v>0</v>
      </c>
      <c r="AC98" s="6">
        <v>0</v>
      </c>
      <c r="AD98" s="107"/>
    </row>
    <row r="99" spans="1:30" x14ac:dyDescent="0.35">
      <c r="A99" s="5" t="s">
        <v>169</v>
      </c>
      <c r="B99" s="5" t="s">
        <v>170</v>
      </c>
      <c r="C99" s="6">
        <v>58863.07</v>
      </c>
      <c r="D99" s="6">
        <v>0</v>
      </c>
      <c r="E99" s="6">
        <v>58863.07</v>
      </c>
      <c r="F99" s="6">
        <v>434.14</v>
      </c>
      <c r="G99" s="6">
        <v>0</v>
      </c>
      <c r="H99" s="6">
        <v>434.14</v>
      </c>
      <c r="I99" s="6">
        <v>2052.3200000000002</v>
      </c>
      <c r="J99" s="6">
        <v>0</v>
      </c>
      <c r="K99" s="6">
        <v>2052.3200000000002</v>
      </c>
      <c r="L99" s="108">
        <v>48583.45</v>
      </c>
      <c r="M99" s="111"/>
      <c r="N99" s="6">
        <v>0</v>
      </c>
      <c r="O99" s="6">
        <v>48583.45</v>
      </c>
      <c r="P99" s="6">
        <v>0</v>
      </c>
      <c r="Q99" s="6">
        <v>0</v>
      </c>
      <c r="R99" s="6">
        <v>0</v>
      </c>
      <c r="S99" s="108">
        <v>1118.52</v>
      </c>
      <c r="T99" s="111"/>
      <c r="U99" s="6">
        <v>0</v>
      </c>
      <c r="V99" s="6">
        <v>1118.52</v>
      </c>
      <c r="W99" s="6">
        <v>0</v>
      </c>
      <c r="X99" s="6">
        <v>0</v>
      </c>
      <c r="Y99" s="6">
        <v>0</v>
      </c>
      <c r="Z99" s="108">
        <v>0</v>
      </c>
      <c r="AA99" s="111"/>
      <c r="AB99" s="6">
        <v>0</v>
      </c>
      <c r="AC99" s="6">
        <v>0</v>
      </c>
      <c r="AD99" s="107"/>
    </row>
    <row r="100" spans="1:30" x14ac:dyDescent="0.35">
      <c r="A100" s="116" t="s">
        <v>171</v>
      </c>
      <c r="B100" s="116" t="s">
        <v>172</v>
      </c>
      <c r="C100" s="108">
        <v>66181.149999999994</v>
      </c>
      <c r="D100" s="108">
        <v>0</v>
      </c>
      <c r="E100" s="108">
        <v>66181.149999999994</v>
      </c>
      <c r="F100" s="108">
        <v>1400.79</v>
      </c>
      <c r="G100" s="108">
        <v>0</v>
      </c>
      <c r="H100" s="108">
        <v>1400.79</v>
      </c>
      <c r="I100" s="108">
        <v>5018.3999999999996</v>
      </c>
      <c r="J100" s="108">
        <v>0</v>
      </c>
      <c r="K100" s="108">
        <v>5018.3999999999996</v>
      </c>
      <c r="L100" s="108">
        <v>18378.689999999999</v>
      </c>
      <c r="M100" s="113"/>
      <c r="N100" s="108">
        <v>0</v>
      </c>
      <c r="O100" s="108">
        <v>18378.689999999999</v>
      </c>
      <c r="P100" s="108">
        <v>0</v>
      </c>
      <c r="Q100" s="108">
        <v>0</v>
      </c>
      <c r="R100" s="108">
        <v>0</v>
      </c>
      <c r="S100" s="108">
        <v>1091.1600000000001</v>
      </c>
      <c r="T100" s="113"/>
      <c r="U100" s="108">
        <v>0</v>
      </c>
      <c r="V100" s="108">
        <v>1091.1600000000001</v>
      </c>
      <c r="W100" s="108">
        <v>0</v>
      </c>
      <c r="X100" s="108">
        <v>0</v>
      </c>
      <c r="Y100" s="108">
        <v>0</v>
      </c>
      <c r="Z100" s="108">
        <v>0</v>
      </c>
      <c r="AA100" s="113"/>
      <c r="AB100" s="108">
        <v>0</v>
      </c>
      <c r="AC100" s="108">
        <v>0</v>
      </c>
      <c r="AD100" s="107"/>
    </row>
    <row r="101" spans="1:30" x14ac:dyDescent="0.35">
      <c r="A101" s="109"/>
      <c r="B101" s="109"/>
      <c r="C101" s="109"/>
      <c r="D101" s="109"/>
      <c r="E101" s="109"/>
      <c r="F101" s="109"/>
      <c r="G101" s="109"/>
      <c r="H101" s="109"/>
      <c r="I101" s="109"/>
      <c r="J101" s="109"/>
      <c r="K101" s="109"/>
      <c r="L101" s="114"/>
      <c r="M101" s="115"/>
      <c r="N101" s="109"/>
      <c r="O101" s="109"/>
      <c r="P101" s="109"/>
      <c r="Q101" s="109"/>
      <c r="R101" s="109"/>
      <c r="S101" s="114"/>
      <c r="T101" s="115"/>
      <c r="U101" s="109"/>
      <c r="V101" s="109"/>
      <c r="W101" s="109"/>
      <c r="X101" s="109"/>
      <c r="Y101" s="109"/>
      <c r="Z101" s="114"/>
      <c r="AA101" s="115"/>
      <c r="AB101" s="109"/>
      <c r="AC101" s="109"/>
      <c r="AD101" s="107"/>
    </row>
    <row r="102" spans="1:30" x14ac:dyDescent="0.35">
      <c r="A102" s="5" t="s">
        <v>173</v>
      </c>
      <c r="B102" s="5" t="s">
        <v>174</v>
      </c>
      <c r="C102" s="6">
        <v>70778.28</v>
      </c>
      <c r="D102" s="6">
        <v>0</v>
      </c>
      <c r="E102" s="6">
        <v>70778.28</v>
      </c>
      <c r="F102" s="6">
        <v>0</v>
      </c>
      <c r="G102" s="6">
        <v>0</v>
      </c>
      <c r="H102" s="6">
        <v>0</v>
      </c>
      <c r="I102" s="6">
        <v>979.01</v>
      </c>
      <c r="J102" s="6">
        <v>0</v>
      </c>
      <c r="K102" s="6">
        <v>979.01</v>
      </c>
      <c r="L102" s="108">
        <v>1667.93</v>
      </c>
      <c r="M102" s="111"/>
      <c r="N102" s="6">
        <v>0</v>
      </c>
      <c r="O102" s="6">
        <v>1667.93</v>
      </c>
      <c r="P102" s="6">
        <v>0</v>
      </c>
      <c r="Q102" s="6">
        <v>0</v>
      </c>
      <c r="R102" s="6">
        <v>0</v>
      </c>
      <c r="S102" s="108">
        <v>1052.5</v>
      </c>
      <c r="T102" s="111"/>
      <c r="U102" s="6">
        <v>0</v>
      </c>
      <c r="V102" s="6">
        <v>1052.5</v>
      </c>
      <c r="W102" s="6">
        <v>0</v>
      </c>
      <c r="X102" s="6">
        <v>0</v>
      </c>
      <c r="Y102" s="6">
        <v>0</v>
      </c>
      <c r="Z102" s="108">
        <v>0</v>
      </c>
      <c r="AA102" s="111"/>
      <c r="AB102" s="6">
        <v>0</v>
      </c>
      <c r="AC102" s="6">
        <v>0</v>
      </c>
      <c r="AD102" s="107"/>
    </row>
    <row r="103" spans="1:30" x14ac:dyDescent="0.35">
      <c r="A103" s="5" t="s">
        <v>175</v>
      </c>
      <c r="B103" s="5" t="s">
        <v>176</v>
      </c>
      <c r="C103" s="6">
        <v>176230</v>
      </c>
      <c r="D103" s="6">
        <v>0</v>
      </c>
      <c r="E103" s="6">
        <v>176230</v>
      </c>
      <c r="F103" s="6">
        <v>0</v>
      </c>
      <c r="G103" s="6">
        <v>0</v>
      </c>
      <c r="H103" s="6">
        <v>0</v>
      </c>
      <c r="I103" s="6">
        <v>254.48</v>
      </c>
      <c r="J103" s="6">
        <v>0</v>
      </c>
      <c r="K103" s="6">
        <v>254.48</v>
      </c>
      <c r="L103" s="108">
        <v>202175.33</v>
      </c>
      <c r="M103" s="111"/>
      <c r="N103" s="6">
        <v>0</v>
      </c>
      <c r="O103" s="6">
        <v>202175.33</v>
      </c>
      <c r="P103" s="6">
        <v>0</v>
      </c>
      <c r="Q103" s="6">
        <v>0</v>
      </c>
      <c r="R103" s="6">
        <v>0</v>
      </c>
      <c r="S103" s="108">
        <v>8399.17</v>
      </c>
      <c r="T103" s="111"/>
      <c r="U103" s="6">
        <v>0</v>
      </c>
      <c r="V103" s="6">
        <v>8399.17</v>
      </c>
      <c r="W103" s="6">
        <v>0</v>
      </c>
      <c r="X103" s="6">
        <v>0</v>
      </c>
      <c r="Y103" s="6">
        <v>0</v>
      </c>
      <c r="Z103" s="108">
        <v>0</v>
      </c>
      <c r="AA103" s="111"/>
      <c r="AB103" s="6">
        <v>0</v>
      </c>
      <c r="AC103" s="6">
        <v>0</v>
      </c>
      <c r="AD103" s="107"/>
    </row>
    <row r="104" spans="1:30" x14ac:dyDescent="0.35">
      <c r="A104" s="5" t="s">
        <v>177</v>
      </c>
      <c r="B104" s="5" t="s">
        <v>178</v>
      </c>
      <c r="C104" s="6">
        <v>475392.13</v>
      </c>
      <c r="D104" s="6">
        <v>0</v>
      </c>
      <c r="E104" s="6">
        <v>475392.13</v>
      </c>
      <c r="F104" s="6">
        <v>0</v>
      </c>
      <c r="G104" s="6">
        <v>0</v>
      </c>
      <c r="H104" s="6">
        <v>0</v>
      </c>
      <c r="I104" s="6">
        <v>1351035.72</v>
      </c>
      <c r="J104" s="6">
        <v>0</v>
      </c>
      <c r="K104" s="6">
        <v>1351035.72</v>
      </c>
      <c r="L104" s="108">
        <v>9414.5499999999993</v>
      </c>
      <c r="M104" s="111"/>
      <c r="N104" s="6">
        <v>0</v>
      </c>
      <c r="O104" s="6">
        <v>9414.5499999999993</v>
      </c>
      <c r="P104" s="6">
        <v>0</v>
      </c>
      <c r="Q104" s="6">
        <v>0</v>
      </c>
      <c r="R104" s="6">
        <v>0</v>
      </c>
      <c r="S104" s="108">
        <v>1947.35</v>
      </c>
      <c r="T104" s="111"/>
      <c r="U104" s="6">
        <v>0</v>
      </c>
      <c r="V104" s="6">
        <v>1947.35</v>
      </c>
      <c r="W104" s="6">
        <v>0</v>
      </c>
      <c r="X104" s="6">
        <v>0</v>
      </c>
      <c r="Y104" s="6">
        <v>0</v>
      </c>
      <c r="Z104" s="108">
        <v>0</v>
      </c>
      <c r="AA104" s="111"/>
      <c r="AB104" s="6">
        <v>0</v>
      </c>
      <c r="AC104" s="6">
        <v>0</v>
      </c>
      <c r="AD104" s="107"/>
    </row>
    <row r="105" spans="1:30" x14ac:dyDescent="0.35">
      <c r="A105" s="116" t="s">
        <v>179</v>
      </c>
      <c r="B105" s="116" t="s">
        <v>180</v>
      </c>
      <c r="C105" s="108">
        <v>1401173.23</v>
      </c>
      <c r="D105" s="108">
        <v>3337.2</v>
      </c>
      <c r="E105" s="108">
        <v>1404510.43</v>
      </c>
      <c r="F105" s="108">
        <v>126552.49</v>
      </c>
      <c r="G105" s="108">
        <v>0.09</v>
      </c>
      <c r="H105" s="108">
        <v>126552.58</v>
      </c>
      <c r="I105" s="108">
        <v>27461.81</v>
      </c>
      <c r="J105" s="108">
        <v>3.56</v>
      </c>
      <c r="K105" s="108">
        <v>27465.37</v>
      </c>
      <c r="L105" s="108">
        <v>422539.37</v>
      </c>
      <c r="M105" s="113"/>
      <c r="N105" s="108">
        <v>1105.8499999999999</v>
      </c>
      <c r="O105" s="108">
        <v>423645.22</v>
      </c>
      <c r="P105" s="108">
        <v>22</v>
      </c>
      <c r="Q105" s="108">
        <v>1474.47</v>
      </c>
      <c r="R105" s="108">
        <v>1496.47</v>
      </c>
      <c r="S105" s="108">
        <v>3583.99</v>
      </c>
      <c r="T105" s="113"/>
      <c r="U105" s="108">
        <v>16.829999999999998</v>
      </c>
      <c r="V105" s="108">
        <v>3600.82</v>
      </c>
      <c r="W105" s="108">
        <v>0</v>
      </c>
      <c r="X105" s="108">
        <v>0</v>
      </c>
      <c r="Y105" s="108">
        <v>0</v>
      </c>
      <c r="Z105" s="108">
        <v>6493.2</v>
      </c>
      <c r="AA105" s="113"/>
      <c r="AB105" s="108">
        <v>18.760000000000002</v>
      </c>
      <c r="AC105" s="108">
        <v>6511.96</v>
      </c>
      <c r="AD105" s="107"/>
    </row>
    <row r="106" spans="1:30" x14ac:dyDescent="0.35">
      <c r="A106" s="109"/>
      <c r="B106" s="109"/>
      <c r="C106" s="109"/>
      <c r="D106" s="109"/>
      <c r="E106" s="109"/>
      <c r="F106" s="109"/>
      <c r="G106" s="109"/>
      <c r="H106" s="109"/>
      <c r="I106" s="109"/>
      <c r="J106" s="109"/>
      <c r="K106" s="109"/>
      <c r="L106" s="114"/>
      <c r="M106" s="115"/>
      <c r="N106" s="109"/>
      <c r="O106" s="109"/>
      <c r="P106" s="109"/>
      <c r="Q106" s="109"/>
      <c r="R106" s="109"/>
      <c r="S106" s="114"/>
      <c r="T106" s="115"/>
      <c r="U106" s="109"/>
      <c r="V106" s="109"/>
      <c r="W106" s="109"/>
      <c r="X106" s="109"/>
      <c r="Y106" s="109"/>
      <c r="Z106" s="114"/>
      <c r="AA106" s="115"/>
      <c r="AB106" s="109"/>
      <c r="AC106" s="109"/>
      <c r="AD106" s="107"/>
    </row>
    <row r="107" spans="1:30" x14ac:dyDescent="0.35">
      <c r="A107" s="5" t="s">
        <v>181</v>
      </c>
      <c r="B107" s="5" t="s">
        <v>182</v>
      </c>
      <c r="C107" s="6">
        <v>231475.39</v>
      </c>
      <c r="D107" s="6">
        <v>42.03</v>
      </c>
      <c r="E107" s="6">
        <v>231517.42</v>
      </c>
      <c r="F107" s="6">
        <v>0</v>
      </c>
      <c r="G107" s="6">
        <v>0</v>
      </c>
      <c r="H107" s="6">
        <v>0</v>
      </c>
      <c r="I107" s="6">
        <v>0</v>
      </c>
      <c r="J107" s="6">
        <v>1.61</v>
      </c>
      <c r="K107" s="6">
        <v>1.61</v>
      </c>
      <c r="L107" s="108">
        <v>9622.33</v>
      </c>
      <c r="M107" s="111"/>
      <c r="N107" s="6">
        <v>0.39</v>
      </c>
      <c r="O107" s="6">
        <v>9622.7199999999993</v>
      </c>
      <c r="P107" s="6">
        <v>0</v>
      </c>
      <c r="Q107" s="6">
        <v>0</v>
      </c>
      <c r="R107" s="6">
        <v>0</v>
      </c>
      <c r="S107" s="108">
        <v>332.88</v>
      </c>
      <c r="T107" s="111"/>
      <c r="U107" s="6">
        <v>0.11</v>
      </c>
      <c r="V107" s="6">
        <v>332.99</v>
      </c>
      <c r="W107" s="6">
        <v>0</v>
      </c>
      <c r="X107" s="6">
        <v>0</v>
      </c>
      <c r="Y107" s="6">
        <v>0</v>
      </c>
      <c r="Z107" s="108">
        <v>0</v>
      </c>
      <c r="AA107" s="111"/>
      <c r="AB107" s="6">
        <v>0</v>
      </c>
      <c r="AC107" s="6">
        <v>0</v>
      </c>
      <c r="AD107" s="107"/>
    </row>
    <row r="108" spans="1:30" x14ac:dyDescent="0.35">
      <c r="A108" s="5" t="s">
        <v>183</v>
      </c>
      <c r="B108" s="5" t="s">
        <v>184</v>
      </c>
      <c r="C108" s="6">
        <v>64561.47</v>
      </c>
      <c r="D108" s="6">
        <v>0</v>
      </c>
      <c r="E108" s="6">
        <v>64561.47</v>
      </c>
      <c r="F108" s="6">
        <v>911.83</v>
      </c>
      <c r="G108" s="6">
        <v>0</v>
      </c>
      <c r="H108" s="6">
        <v>911.83</v>
      </c>
      <c r="I108" s="6">
        <v>3110.89</v>
      </c>
      <c r="J108" s="6">
        <v>0</v>
      </c>
      <c r="K108" s="6">
        <v>3110.89</v>
      </c>
      <c r="L108" s="108">
        <v>5116.8100000000004</v>
      </c>
      <c r="M108" s="111"/>
      <c r="N108" s="6">
        <v>0</v>
      </c>
      <c r="O108" s="6">
        <v>5116.8100000000004</v>
      </c>
      <c r="P108" s="6">
        <v>151.34</v>
      </c>
      <c r="Q108" s="6">
        <v>0</v>
      </c>
      <c r="R108" s="6">
        <v>151.34</v>
      </c>
      <c r="S108" s="108">
        <v>624.27</v>
      </c>
      <c r="T108" s="111"/>
      <c r="U108" s="6">
        <v>0</v>
      </c>
      <c r="V108" s="6">
        <v>624.27</v>
      </c>
      <c r="W108" s="6">
        <v>0</v>
      </c>
      <c r="X108" s="6">
        <v>0</v>
      </c>
      <c r="Y108" s="6">
        <v>0</v>
      </c>
      <c r="Z108" s="108">
        <v>0</v>
      </c>
      <c r="AA108" s="111"/>
      <c r="AB108" s="6">
        <v>0</v>
      </c>
      <c r="AC108" s="6">
        <v>0</v>
      </c>
      <c r="AD108" s="107"/>
    </row>
    <row r="109" spans="1:30" x14ac:dyDescent="0.35">
      <c r="A109" s="5" t="s">
        <v>185</v>
      </c>
      <c r="B109" s="5" t="s">
        <v>186</v>
      </c>
      <c r="C109" s="6">
        <v>385056.1</v>
      </c>
      <c r="D109" s="6">
        <v>0</v>
      </c>
      <c r="E109" s="6">
        <v>385056.1</v>
      </c>
      <c r="F109" s="6">
        <v>0</v>
      </c>
      <c r="G109" s="6">
        <v>0</v>
      </c>
      <c r="H109" s="6">
        <v>0</v>
      </c>
      <c r="I109" s="6">
        <v>85.02</v>
      </c>
      <c r="J109" s="6">
        <v>0</v>
      </c>
      <c r="K109" s="6">
        <v>85.02</v>
      </c>
      <c r="L109" s="108">
        <v>9303.2099999999991</v>
      </c>
      <c r="M109" s="111"/>
      <c r="N109" s="6">
        <v>0</v>
      </c>
      <c r="O109" s="6">
        <v>9303.2099999999991</v>
      </c>
      <c r="P109" s="6">
        <v>0</v>
      </c>
      <c r="Q109" s="6">
        <v>0</v>
      </c>
      <c r="R109" s="6">
        <v>0</v>
      </c>
      <c r="S109" s="108">
        <v>307.5</v>
      </c>
      <c r="T109" s="111"/>
      <c r="U109" s="6">
        <v>0</v>
      </c>
      <c r="V109" s="6">
        <v>307.5</v>
      </c>
      <c r="W109" s="6">
        <v>0</v>
      </c>
      <c r="X109" s="6">
        <v>0</v>
      </c>
      <c r="Y109" s="6">
        <v>0</v>
      </c>
      <c r="Z109" s="108">
        <v>0</v>
      </c>
      <c r="AA109" s="111"/>
      <c r="AB109" s="6">
        <v>0</v>
      </c>
      <c r="AC109" s="6">
        <v>0</v>
      </c>
      <c r="AD109" s="107"/>
    </row>
    <row r="110" spans="1:30" x14ac:dyDescent="0.35">
      <c r="A110" s="116" t="s">
        <v>187</v>
      </c>
      <c r="B110" s="116" t="s">
        <v>188</v>
      </c>
      <c r="C110" s="108">
        <v>0</v>
      </c>
      <c r="D110" s="108">
        <v>0</v>
      </c>
      <c r="E110" s="108">
        <v>0</v>
      </c>
      <c r="F110" s="108">
        <v>9.2200000000000006</v>
      </c>
      <c r="G110" s="108">
        <v>0</v>
      </c>
      <c r="H110" s="108">
        <v>9.2200000000000006</v>
      </c>
      <c r="I110" s="108">
        <v>0</v>
      </c>
      <c r="J110" s="108">
        <v>0</v>
      </c>
      <c r="K110" s="108">
        <v>0</v>
      </c>
      <c r="L110" s="108">
        <v>1909.75</v>
      </c>
      <c r="M110" s="113"/>
      <c r="N110" s="108">
        <v>0</v>
      </c>
      <c r="O110" s="108">
        <v>1909.75</v>
      </c>
      <c r="P110" s="108">
        <v>0</v>
      </c>
      <c r="Q110" s="108">
        <v>0</v>
      </c>
      <c r="R110" s="108">
        <v>0</v>
      </c>
      <c r="S110" s="108">
        <v>0</v>
      </c>
      <c r="T110" s="113"/>
      <c r="U110" s="108">
        <v>0</v>
      </c>
      <c r="V110" s="108">
        <v>0</v>
      </c>
      <c r="W110" s="108">
        <v>0</v>
      </c>
      <c r="X110" s="108">
        <v>0</v>
      </c>
      <c r="Y110" s="108">
        <v>0</v>
      </c>
      <c r="Z110" s="108">
        <v>167.61</v>
      </c>
      <c r="AA110" s="113"/>
      <c r="AB110" s="108">
        <v>0</v>
      </c>
      <c r="AC110" s="108">
        <v>167.61</v>
      </c>
      <c r="AD110" s="107"/>
    </row>
    <row r="111" spans="1:30" x14ac:dyDescent="0.35">
      <c r="A111" s="109"/>
      <c r="B111" s="109"/>
      <c r="C111" s="109"/>
      <c r="D111" s="109"/>
      <c r="E111" s="109"/>
      <c r="F111" s="109"/>
      <c r="G111" s="109"/>
      <c r="H111" s="109"/>
      <c r="I111" s="109"/>
      <c r="J111" s="109"/>
      <c r="K111" s="109"/>
      <c r="L111" s="114"/>
      <c r="M111" s="115"/>
      <c r="N111" s="109"/>
      <c r="O111" s="109"/>
      <c r="P111" s="109"/>
      <c r="Q111" s="109"/>
      <c r="R111" s="109"/>
      <c r="S111" s="114"/>
      <c r="T111" s="115"/>
      <c r="U111" s="109"/>
      <c r="V111" s="109"/>
      <c r="W111" s="109"/>
      <c r="X111" s="109"/>
      <c r="Y111" s="109"/>
      <c r="Z111" s="114"/>
      <c r="AA111" s="115"/>
      <c r="AB111" s="109"/>
      <c r="AC111" s="109"/>
      <c r="AD111" s="107"/>
    </row>
    <row r="112" spans="1:30" x14ac:dyDescent="0.35">
      <c r="A112" s="5" t="s">
        <v>189</v>
      </c>
      <c r="B112" s="5" t="s">
        <v>190</v>
      </c>
      <c r="C112" s="6">
        <v>161776.91</v>
      </c>
      <c r="D112" s="6">
        <v>0</v>
      </c>
      <c r="E112" s="6">
        <v>161776.91</v>
      </c>
      <c r="F112" s="6">
        <v>929.42</v>
      </c>
      <c r="G112" s="6">
        <v>0</v>
      </c>
      <c r="H112" s="6">
        <v>929.42</v>
      </c>
      <c r="I112" s="6">
        <v>2528.71</v>
      </c>
      <c r="J112" s="6">
        <v>0</v>
      </c>
      <c r="K112" s="6">
        <v>2528.71</v>
      </c>
      <c r="L112" s="108">
        <v>193.64</v>
      </c>
      <c r="M112" s="111"/>
      <c r="N112" s="6">
        <v>0</v>
      </c>
      <c r="O112" s="6">
        <v>193.64</v>
      </c>
      <c r="P112" s="6">
        <v>0</v>
      </c>
      <c r="Q112" s="6">
        <v>0</v>
      </c>
      <c r="R112" s="6">
        <v>0</v>
      </c>
      <c r="S112" s="108">
        <v>259.83</v>
      </c>
      <c r="T112" s="111"/>
      <c r="U112" s="6">
        <v>0</v>
      </c>
      <c r="V112" s="6">
        <v>259.83</v>
      </c>
      <c r="W112" s="6">
        <v>0</v>
      </c>
      <c r="X112" s="6">
        <v>0</v>
      </c>
      <c r="Y112" s="6">
        <v>0</v>
      </c>
      <c r="Z112" s="108">
        <v>335.22</v>
      </c>
      <c r="AA112" s="111"/>
      <c r="AB112" s="6">
        <v>0</v>
      </c>
      <c r="AC112" s="6">
        <v>335.22</v>
      </c>
      <c r="AD112" s="107"/>
    </row>
    <row r="113" spans="1:30" x14ac:dyDescent="0.35">
      <c r="A113" s="5" t="s">
        <v>191</v>
      </c>
      <c r="B113" s="5" t="s">
        <v>192</v>
      </c>
      <c r="C113" s="6">
        <v>0</v>
      </c>
      <c r="D113" s="6">
        <v>0</v>
      </c>
      <c r="E113" s="6">
        <v>0</v>
      </c>
      <c r="F113" s="6">
        <v>267.18</v>
      </c>
      <c r="G113" s="6">
        <v>0</v>
      </c>
      <c r="H113" s="6">
        <v>267.18</v>
      </c>
      <c r="I113" s="6">
        <v>6544.37</v>
      </c>
      <c r="J113" s="6">
        <v>0</v>
      </c>
      <c r="K113" s="6">
        <v>6544.37</v>
      </c>
      <c r="L113" s="108">
        <v>33096.76</v>
      </c>
      <c r="M113" s="111"/>
      <c r="N113" s="6">
        <v>0</v>
      </c>
      <c r="O113" s="6">
        <v>33096.76</v>
      </c>
      <c r="P113" s="6">
        <v>0</v>
      </c>
      <c r="Q113" s="6">
        <v>0</v>
      </c>
      <c r="R113" s="6">
        <v>0</v>
      </c>
      <c r="S113" s="108">
        <v>1321.64</v>
      </c>
      <c r="T113" s="111"/>
      <c r="U113" s="6">
        <v>0</v>
      </c>
      <c r="V113" s="6">
        <v>1321.64</v>
      </c>
      <c r="W113" s="6">
        <v>0</v>
      </c>
      <c r="X113" s="6">
        <v>0</v>
      </c>
      <c r="Y113" s="6">
        <v>0</v>
      </c>
      <c r="Z113" s="108">
        <v>0</v>
      </c>
      <c r="AA113" s="111"/>
      <c r="AB113" s="6">
        <v>0</v>
      </c>
      <c r="AC113" s="6">
        <v>0</v>
      </c>
      <c r="AD113" s="107"/>
    </row>
    <row r="114" spans="1:30" x14ac:dyDescent="0.35">
      <c r="A114" s="5" t="s">
        <v>193</v>
      </c>
      <c r="B114" s="5" t="s">
        <v>194</v>
      </c>
      <c r="C114" s="6">
        <v>0</v>
      </c>
      <c r="D114" s="6">
        <v>0</v>
      </c>
      <c r="E114" s="6">
        <v>0</v>
      </c>
      <c r="F114" s="6">
        <v>31293.25</v>
      </c>
      <c r="G114" s="6">
        <v>0</v>
      </c>
      <c r="H114" s="6">
        <v>31293.25</v>
      </c>
      <c r="I114" s="6">
        <v>0</v>
      </c>
      <c r="J114" s="6">
        <v>0</v>
      </c>
      <c r="K114" s="6">
        <v>0</v>
      </c>
      <c r="L114" s="108">
        <v>12371.77</v>
      </c>
      <c r="M114" s="111"/>
      <c r="N114" s="6">
        <v>0</v>
      </c>
      <c r="O114" s="6">
        <v>12371.77</v>
      </c>
      <c r="P114" s="6">
        <v>0</v>
      </c>
      <c r="Q114" s="6">
        <v>0</v>
      </c>
      <c r="R114" s="6">
        <v>0</v>
      </c>
      <c r="S114" s="108">
        <v>0</v>
      </c>
      <c r="T114" s="111"/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108">
        <v>0</v>
      </c>
      <c r="AA114" s="111"/>
      <c r="AB114" s="6">
        <v>0</v>
      </c>
      <c r="AC114" s="6">
        <v>0</v>
      </c>
      <c r="AD114" s="107"/>
    </row>
    <row r="115" spans="1:30" x14ac:dyDescent="0.35">
      <c r="A115" s="5" t="s">
        <v>195</v>
      </c>
      <c r="B115" s="5" t="s">
        <v>196</v>
      </c>
      <c r="C115" s="6">
        <v>78593.259999999995</v>
      </c>
      <c r="D115" s="6">
        <v>0</v>
      </c>
      <c r="E115" s="6">
        <v>78593.259999999995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108">
        <v>4000</v>
      </c>
      <c r="M115" s="111"/>
      <c r="N115" s="6">
        <v>0</v>
      </c>
      <c r="O115" s="6">
        <v>4000</v>
      </c>
      <c r="P115" s="6">
        <v>0</v>
      </c>
      <c r="Q115" s="6">
        <v>0</v>
      </c>
      <c r="R115" s="6">
        <v>0</v>
      </c>
      <c r="S115" s="108">
        <v>0</v>
      </c>
      <c r="T115" s="111"/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108">
        <v>0</v>
      </c>
      <c r="AA115" s="111"/>
      <c r="AB115" s="6">
        <v>0</v>
      </c>
      <c r="AC115" s="6">
        <v>0</v>
      </c>
      <c r="AD115" s="107"/>
    </row>
    <row r="116" spans="1:30" x14ac:dyDescent="0.35">
      <c r="A116" s="116" t="s">
        <v>197</v>
      </c>
      <c r="B116" s="116" t="s">
        <v>198</v>
      </c>
      <c r="C116" s="108">
        <v>58000.08</v>
      </c>
      <c r="D116" s="108">
        <v>0</v>
      </c>
      <c r="E116" s="108">
        <v>58000.08</v>
      </c>
      <c r="F116" s="108">
        <v>0</v>
      </c>
      <c r="G116" s="108">
        <v>0</v>
      </c>
      <c r="H116" s="108">
        <v>0</v>
      </c>
      <c r="I116" s="108">
        <v>0</v>
      </c>
      <c r="J116" s="108">
        <v>0</v>
      </c>
      <c r="K116" s="108">
        <v>0</v>
      </c>
      <c r="L116" s="108">
        <v>0</v>
      </c>
      <c r="M116" s="113"/>
      <c r="N116" s="108">
        <v>0</v>
      </c>
      <c r="O116" s="108">
        <v>0</v>
      </c>
      <c r="P116" s="108">
        <v>0</v>
      </c>
      <c r="Q116" s="108">
        <v>0</v>
      </c>
      <c r="R116" s="108">
        <v>0</v>
      </c>
      <c r="S116" s="108">
        <v>0</v>
      </c>
      <c r="T116" s="113"/>
      <c r="U116" s="108">
        <v>0</v>
      </c>
      <c r="V116" s="108">
        <v>0</v>
      </c>
      <c r="W116" s="108">
        <v>0</v>
      </c>
      <c r="X116" s="108">
        <v>0</v>
      </c>
      <c r="Y116" s="108">
        <v>0</v>
      </c>
      <c r="Z116" s="108">
        <v>0</v>
      </c>
      <c r="AA116" s="113"/>
      <c r="AB116" s="108">
        <v>0</v>
      </c>
      <c r="AC116" s="108">
        <v>0</v>
      </c>
      <c r="AD116" s="107"/>
    </row>
    <row r="117" spans="1:30" x14ac:dyDescent="0.35">
      <c r="A117" s="109"/>
      <c r="B117" s="109"/>
      <c r="C117" s="109"/>
      <c r="D117" s="109"/>
      <c r="E117" s="109"/>
      <c r="F117" s="109"/>
      <c r="G117" s="109"/>
      <c r="H117" s="109"/>
      <c r="I117" s="109"/>
      <c r="J117" s="109"/>
      <c r="K117" s="109"/>
      <c r="L117" s="114"/>
      <c r="M117" s="115"/>
      <c r="N117" s="109"/>
      <c r="O117" s="109"/>
      <c r="P117" s="109"/>
      <c r="Q117" s="109"/>
      <c r="R117" s="109"/>
      <c r="S117" s="114"/>
      <c r="T117" s="115"/>
      <c r="U117" s="109"/>
      <c r="V117" s="109"/>
      <c r="W117" s="109"/>
      <c r="X117" s="109"/>
      <c r="Y117" s="109"/>
      <c r="Z117" s="114"/>
      <c r="AA117" s="115"/>
      <c r="AB117" s="109"/>
      <c r="AC117" s="109"/>
      <c r="AD117" s="107"/>
    </row>
    <row r="118" spans="1:30" x14ac:dyDescent="0.35">
      <c r="A118" s="5" t="s">
        <v>199</v>
      </c>
      <c r="B118" s="5" t="s">
        <v>200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108">
        <v>1348.41</v>
      </c>
      <c r="M118" s="111"/>
      <c r="N118" s="6">
        <v>0</v>
      </c>
      <c r="O118" s="6">
        <v>1348.41</v>
      </c>
      <c r="P118" s="6">
        <v>0</v>
      </c>
      <c r="Q118" s="6">
        <v>0</v>
      </c>
      <c r="R118" s="6">
        <v>0</v>
      </c>
      <c r="S118" s="108">
        <v>0</v>
      </c>
      <c r="T118" s="111"/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108">
        <v>0</v>
      </c>
      <c r="AA118" s="111"/>
      <c r="AB118" s="6">
        <v>0</v>
      </c>
      <c r="AC118" s="6">
        <v>0</v>
      </c>
      <c r="AD118" s="107"/>
    </row>
    <row r="119" spans="1:30" x14ac:dyDescent="0.35">
      <c r="A119" s="5" t="s">
        <v>201</v>
      </c>
      <c r="B119" s="5" t="s">
        <v>202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108">
        <v>0</v>
      </c>
      <c r="M119" s="111"/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108">
        <v>0</v>
      </c>
      <c r="T119" s="111"/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108">
        <v>0</v>
      </c>
      <c r="AA119" s="111"/>
      <c r="AB119" s="6">
        <v>0</v>
      </c>
      <c r="AC119" s="6">
        <v>0</v>
      </c>
      <c r="AD119" s="107"/>
    </row>
    <row r="120" spans="1:30" x14ac:dyDescent="0.35">
      <c r="A120" s="5" t="s">
        <v>203</v>
      </c>
      <c r="B120" s="5" t="s">
        <v>204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108">
        <v>0</v>
      </c>
      <c r="M120" s="111"/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108">
        <v>0</v>
      </c>
      <c r="T120" s="111"/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108">
        <v>0</v>
      </c>
      <c r="AA120" s="111"/>
      <c r="AB120" s="6">
        <v>0</v>
      </c>
      <c r="AC120" s="6">
        <v>0</v>
      </c>
      <c r="AD120" s="107"/>
    </row>
    <row r="121" spans="1:30" x14ac:dyDescent="0.35">
      <c r="A121" s="116" t="s">
        <v>205</v>
      </c>
      <c r="B121" s="116" t="s">
        <v>206</v>
      </c>
      <c r="C121" s="108">
        <v>0</v>
      </c>
      <c r="D121" s="108">
        <v>0</v>
      </c>
      <c r="E121" s="108">
        <v>0</v>
      </c>
      <c r="F121" s="108">
        <v>0</v>
      </c>
      <c r="G121" s="108">
        <v>0</v>
      </c>
      <c r="H121" s="108">
        <v>0</v>
      </c>
      <c r="I121" s="108">
        <v>0</v>
      </c>
      <c r="J121" s="108">
        <v>0</v>
      </c>
      <c r="K121" s="108">
        <v>0</v>
      </c>
      <c r="L121" s="108">
        <v>0</v>
      </c>
      <c r="M121" s="113"/>
      <c r="N121" s="108">
        <v>0</v>
      </c>
      <c r="O121" s="108">
        <v>0</v>
      </c>
      <c r="P121" s="108">
        <v>0</v>
      </c>
      <c r="Q121" s="108">
        <v>0</v>
      </c>
      <c r="R121" s="108">
        <v>0</v>
      </c>
      <c r="S121" s="108">
        <v>0</v>
      </c>
      <c r="T121" s="113"/>
      <c r="U121" s="108">
        <v>0</v>
      </c>
      <c r="V121" s="108">
        <v>0</v>
      </c>
      <c r="W121" s="108">
        <v>0</v>
      </c>
      <c r="X121" s="108">
        <v>0</v>
      </c>
      <c r="Y121" s="108">
        <v>0</v>
      </c>
      <c r="Z121" s="108">
        <v>0</v>
      </c>
      <c r="AA121" s="113"/>
      <c r="AB121" s="108">
        <v>0</v>
      </c>
      <c r="AC121" s="108">
        <v>0</v>
      </c>
      <c r="AD121" s="107"/>
    </row>
    <row r="122" spans="1:30" x14ac:dyDescent="0.35">
      <c r="A122" s="109"/>
      <c r="B122" s="109"/>
      <c r="C122" s="109"/>
      <c r="D122" s="109"/>
      <c r="E122" s="109"/>
      <c r="F122" s="109"/>
      <c r="G122" s="109"/>
      <c r="H122" s="109"/>
      <c r="I122" s="109"/>
      <c r="J122" s="109"/>
      <c r="K122" s="109"/>
      <c r="L122" s="114"/>
      <c r="M122" s="115"/>
      <c r="N122" s="109"/>
      <c r="O122" s="109"/>
      <c r="P122" s="109"/>
      <c r="Q122" s="109"/>
      <c r="R122" s="109"/>
      <c r="S122" s="114"/>
      <c r="T122" s="115"/>
      <c r="U122" s="109"/>
      <c r="V122" s="109"/>
      <c r="W122" s="109"/>
      <c r="X122" s="109"/>
      <c r="Y122" s="109"/>
      <c r="Z122" s="114"/>
      <c r="AA122" s="115"/>
      <c r="AB122" s="109"/>
      <c r="AC122" s="109"/>
      <c r="AD122" s="107"/>
    </row>
    <row r="123" spans="1:30" x14ac:dyDescent="0.35">
      <c r="A123" s="5" t="s">
        <v>207</v>
      </c>
      <c r="B123" s="5" t="s">
        <v>208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108">
        <v>0</v>
      </c>
      <c r="M123" s="111"/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108">
        <v>0</v>
      </c>
      <c r="T123" s="111"/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108">
        <v>0</v>
      </c>
      <c r="AA123" s="111"/>
      <c r="AB123" s="6">
        <v>0</v>
      </c>
      <c r="AC123" s="6">
        <v>0</v>
      </c>
      <c r="AD123" s="107"/>
    </row>
    <row r="124" spans="1:30" ht="23" x14ac:dyDescent="0.35">
      <c r="A124" s="5" t="s">
        <v>209</v>
      </c>
      <c r="B124" s="5" t="s">
        <v>210</v>
      </c>
      <c r="C124" s="6">
        <v>70024.679999999993</v>
      </c>
      <c r="D124" s="6">
        <v>0</v>
      </c>
      <c r="E124" s="6">
        <v>70024.679999999993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108">
        <v>0</v>
      </c>
      <c r="M124" s="111"/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108">
        <v>0</v>
      </c>
      <c r="T124" s="111"/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108">
        <v>0</v>
      </c>
      <c r="AA124" s="111"/>
      <c r="AB124" s="6">
        <v>0</v>
      </c>
      <c r="AC124" s="6">
        <v>0</v>
      </c>
      <c r="AD124" s="107"/>
    </row>
    <row r="125" spans="1:30" x14ac:dyDescent="0.35">
      <c r="A125" s="5" t="s">
        <v>211</v>
      </c>
      <c r="B125" s="5" t="s">
        <v>212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108">
        <v>0</v>
      </c>
      <c r="M125" s="111"/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108">
        <v>0</v>
      </c>
      <c r="T125" s="111"/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108">
        <v>0</v>
      </c>
      <c r="AA125" s="111"/>
      <c r="AB125" s="6">
        <v>0</v>
      </c>
      <c r="AC125" s="6">
        <v>0</v>
      </c>
      <c r="AD125" s="107"/>
    </row>
    <row r="126" spans="1:30" x14ac:dyDescent="0.35">
      <c r="A126" s="116" t="s">
        <v>213</v>
      </c>
      <c r="B126" s="116" t="s">
        <v>214</v>
      </c>
      <c r="C126" s="108">
        <v>41018.61</v>
      </c>
      <c r="D126" s="108">
        <v>0</v>
      </c>
      <c r="E126" s="108">
        <v>41018.61</v>
      </c>
      <c r="F126" s="108">
        <v>0</v>
      </c>
      <c r="G126" s="108">
        <v>0</v>
      </c>
      <c r="H126" s="108">
        <v>0</v>
      </c>
      <c r="I126" s="108">
        <v>0</v>
      </c>
      <c r="J126" s="108">
        <v>0</v>
      </c>
      <c r="K126" s="108">
        <v>0</v>
      </c>
      <c r="L126" s="108">
        <v>123994.95</v>
      </c>
      <c r="M126" s="113"/>
      <c r="N126" s="108">
        <v>0</v>
      </c>
      <c r="O126" s="108">
        <v>123994.95</v>
      </c>
      <c r="P126" s="108">
        <v>0</v>
      </c>
      <c r="Q126" s="108">
        <v>0</v>
      </c>
      <c r="R126" s="108">
        <v>0</v>
      </c>
      <c r="S126" s="108">
        <v>0</v>
      </c>
      <c r="T126" s="113"/>
      <c r="U126" s="108">
        <v>0</v>
      </c>
      <c r="V126" s="108">
        <v>0</v>
      </c>
      <c r="W126" s="108">
        <v>0</v>
      </c>
      <c r="X126" s="108">
        <v>0</v>
      </c>
      <c r="Y126" s="108">
        <v>0</v>
      </c>
      <c r="Z126" s="108">
        <v>0</v>
      </c>
      <c r="AA126" s="113"/>
      <c r="AB126" s="108">
        <v>0</v>
      </c>
      <c r="AC126" s="108">
        <v>0</v>
      </c>
      <c r="AD126" s="107"/>
    </row>
    <row r="127" spans="1:30" x14ac:dyDescent="0.35">
      <c r="A127" s="109"/>
      <c r="B127" s="109"/>
      <c r="C127" s="109"/>
      <c r="D127" s="109"/>
      <c r="E127" s="109"/>
      <c r="F127" s="109"/>
      <c r="G127" s="109"/>
      <c r="H127" s="109"/>
      <c r="I127" s="109"/>
      <c r="J127" s="109"/>
      <c r="K127" s="109"/>
      <c r="L127" s="114"/>
      <c r="M127" s="115"/>
      <c r="N127" s="109"/>
      <c r="O127" s="109"/>
      <c r="P127" s="109"/>
      <c r="Q127" s="109"/>
      <c r="R127" s="109"/>
      <c r="S127" s="114"/>
      <c r="T127" s="115"/>
      <c r="U127" s="109"/>
      <c r="V127" s="109"/>
      <c r="W127" s="109"/>
      <c r="X127" s="109"/>
      <c r="Y127" s="109"/>
      <c r="Z127" s="114"/>
      <c r="AA127" s="115"/>
      <c r="AB127" s="109"/>
      <c r="AC127" s="109"/>
      <c r="AD127" s="107"/>
    </row>
    <row r="128" spans="1:30" ht="23" x14ac:dyDescent="0.35">
      <c r="A128" s="5" t="s">
        <v>215</v>
      </c>
      <c r="B128" s="5" t="s">
        <v>216</v>
      </c>
      <c r="C128" s="6">
        <v>68088.08</v>
      </c>
      <c r="D128" s="6">
        <v>0</v>
      </c>
      <c r="E128" s="6">
        <v>68088.08</v>
      </c>
      <c r="F128" s="6">
        <v>3550.87</v>
      </c>
      <c r="G128" s="6">
        <v>0</v>
      </c>
      <c r="H128" s="6">
        <v>3550.87</v>
      </c>
      <c r="I128" s="6">
        <v>6847.11</v>
      </c>
      <c r="J128" s="6">
        <v>0</v>
      </c>
      <c r="K128" s="6">
        <v>6847.11</v>
      </c>
      <c r="L128" s="108">
        <v>3869.8</v>
      </c>
      <c r="M128" s="111"/>
      <c r="N128" s="6">
        <v>0</v>
      </c>
      <c r="O128" s="6">
        <v>3869.8</v>
      </c>
      <c r="P128" s="6">
        <v>0</v>
      </c>
      <c r="Q128" s="6">
        <v>0</v>
      </c>
      <c r="R128" s="6">
        <v>0</v>
      </c>
      <c r="S128" s="108">
        <v>1991.6</v>
      </c>
      <c r="T128" s="111"/>
      <c r="U128" s="6">
        <v>0</v>
      </c>
      <c r="V128" s="6">
        <v>1991.6</v>
      </c>
      <c r="W128" s="6">
        <v>0</v>
      </c>
      <c r="X128" s="6">
        <v>0</v>
      </c>
      <c r="Y128" s="6">
        <v>0</v>
      </c>
      <c r="Z128" s="108">
        <v>0</v>
      </c>
      <c r="AA128" s="111"/>
      <c r="AB128" s="6">
        <v>0</v>
      </c>
      <c r="AC128" s="6">
        <v>0</v>
      </c>
      <c r="AD128" s="107"/>
    </row>
    <row r="129" spans="1:30" x14ac:dyDescent="0.35">
      <c r="A129" s="5" t="s">
        <v>217</v>
      </c>
      <c r="B129" s="5" t="s">
        <v>218</v>
      </c>
      <c r="C129" s="6">
        <v>186478.86</v>
      </c>
      <c r="D129" s="6">
        <v>0</v>
      </c>
      <c r="E129" s="6">
        <v>186478.86</v>
      </c>
      <c r="F129" s="6">
        <v>3.95</v>
      </c>
      <c r="G129" s="6">
        <v>0</v>
      </c>
      <c r="H129" s="6">
        <v>3.95</v>
      </c>
      <c r="I129" s="6">
        <v>81.819999999999993</v>
      </c>
      <c r="J129" s="6">
        <v>0</v>
      </c>
      <c r="K129" s="6">
        <v>81.819999999999993</v>
      </c>
      <c r="L129" s="108">
        <v>6906.56</v>
      </c>
      <c r="M129" s="111"/>
      <c r="N129" s="6">
        <v>0</v>
      </c>
      <c r="O129" s="6">
        <v>6906.56</v>
      </c>
      <c r="P129" s="6">
        <v>0</v>
      </c>
      <c r="Q129" s="6">
        <v>0</v>
      </c>
      <c r="R129" s="6">
        <v>0</v>
      </c>
      <c r="S129" s="108">
        <v>0</v>
      </c>
      <c r="T129" s="111"/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108">
        <v>0</v>
      </c>
      <c r="AA129" s="111"/>
      <c r="AB129" s="6">
        <v>0</v>
      </c>
      <c r="AC129" s="6">
        <v>0</v>
      </c>
      <c r="AD129" s="107"/>
    </row>
    <row r="130" spans="1:30" x14ac:dyDescent="0.35">
      <c r="A130" s="5" t="s">
        <v>219</v>
      </c>
      <c r="B130" s="5" t="s">
        <v>220</v>
      </c>
      <c r="C130" s="6">
        <v>69568.649999999994</v>
      </c>
      <c r="D130" s="6">
        <v>0</v>
      </c>
      <c r="E130" s="6">
        <v>69568.649999999994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108">
        <v>11358.21</v>
      </c>
      <c r="M130" s="111"/>
      <c r="N130" s="6">
        <v>0</v>
      </c>
      <c r="O130" s="6">
        <v>11358.21</v>
      </c>
      <c r="P130" s="6">
        <v>0</v>
      </c>
      <c r="Q130" s="6">
        <v>0</v>
      </c>
      <c r="R130" s="6">
        <v>0</v>
      </c>
      <c r="S130" s="108">
        <v>0</v>
      </c>
      <c r="T130" s="111"/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108">
        <v>0</v>
      </c>
      <c r="AA130" s="111"/>
      <c r="AB130" s="6">
        <v>0</v>
      </c>
      <c r="AC130" s="6">
        <v>0</v>
      </c>
      <c r="AD130" s="107"/>
    </row>
    <row r="131" spans="1:30" x14ac:dyDescent="0.35">
      <c r="A131" s="5" t="s">
        <v>221</v>
      </c>
      <c r="B131" s="5" t="s">
        <v>222</v>
      </c>
      <c r="C131" s="6">
        <v>149934.89000000001</v>
      </c>
      <c r="D131" s="6">
        <v>0</v>
      </c>
      <c r="E131" s="6">
        <v>149934.89000000001</v>
      </c>
      <c r="F131" s="6">
        <v>15205.88</v>
      </c>
      <c r="G131" s="6">
        <v>0</v>
      </c>
      <c r="H131" s="6">
        <v>15205.88</v>
      </c>
      <c r="I131" s="6">
        <v>9698.17</v>
      </c>
      <c r="J131" s="6">
        <v>0</v>
      </c>
      <c r="K131" s="6">
        <v>9698.17</v>
      </c>
      <c r="L131" s="108">
        <v>2571.81</v>
      </c>
      <c r="M131" s="111"/>
      <c r="N131" s="6">
        <v>0</v>
      </c>
      <c r="O131" s="6">
        <v>2571.81</v>
      </c>
      <c r="P131" s="6">
        <v>0</v>
      </c>
      <c r="Q131" s="6">
        <v>0</v>
      </c>
      <c r="R131" s="6">
        <v>0</v>
      </c>
      <c r="S131" s="108">
        <v>4642.92</v>
      </c>
      <c r="T131" s="111"/>
      <c r="U131" s="6">
        <v>0</v>
      </c>
      <c r="V131" s="6">
        <v>4642.92</v>
      </c>
      <c r="W131" s="6">
        <v>0</v>
      </c>
      <c r="X131" s="6">
        <v>0</v>
      </c>
      <c r="Y131" s="6">
        <v>0</v>
      </c>
      <c r="Z131" s="108">
        <v>0</v>
      </c>
      <c r="AA131" s="111"/>
      <c r="AB131" s="6">
        <v>0</v>
      </c>
      <c r="AC131" s="6">
        <v>0</v>
      </c>
      <c r="AD131" s="107"/>
    </row>
    <row r="132" spans="1:30" x14ac:dyDescent="0.35">
      <c r="A132" s="116" t="s">
        <v>223</v>
      </c>
      <c r="B132" s="116" t="s">
        <v>224</v>
      </c>
      <c r="C132" s="108">
        <v>65944.92</v>
      </c>
      <c r="D132" s="108">
        <v>0</v>
      </c>
      <c r="E132" s="108">
        <v>65944.92</v>
      </c>
      <c r="F132" s="108">
        <v>59.84</v>
      </c>
      <c r="G132" s="108">
        <v>0</v>
      </c>
      <c r="H132" s="108">
        <v>59.84</v>
      </c>
      <c r="I132" s="108">
        <v>375.99</v>
      </c>
      <c r="J132" s="108">
        <v>0</v>
      </c>
      <c r="K132" s="108">
        <v>375.99</v>
      </c>
      <c r="L132" s="108">
        <v>14042.96</v>
      </c>
      <c r="M132" s="113"/>
      <c r="N132" s="108">
        <v>0</v>
      </c>
      <c r="O132" s="108">
        <v>14042.96</v>
      </c>
      <c r="P132" s="108">
        <v>0</v>
      </c>
      <c r="Q132" s="108">
        <v>0</v>
      </c>
      <c r="R132" s="108">
        <v>0</v>
      </c>
      <c r="S132" s="108">
        <v>4236.38</v>
      </c>
      <c r="T132" s="113"/>
      <c r="U132" s="108">
        <v>0</v>
      </c>
      <c r="V132" s="108">
        <v>4236.38</v>
      </c>
      <c r="W132" s="108">
        <v>0</v>
      </c>
      <c r="X132" s="108">
        <v>0</v>
      </c>
      <c r="Y132" s="108">
        <v>0</v>
      </c>
      <c r="Z132" s="108">
        <v>0</v>
      </c>
      <c r="AA132" s="113"/>
      <c r="AB132" s="108">
        <v>0</v>
      </c>
      <c r="AC132" s="108">
        <v>0</v>
      </c>
      <c r="AD132" s="107"/>
    </row>
    <row r="133" spans="1:30" x14ac:dyDescent="0.35">
      <c r="A133" s="109"/>
      <c r="B133" s="109"/>
      <c r="C133" s="109"/>
      <c r="D133" s="109"/>
      <c r="E133" s="109"/>
      <c r="F133" s="109"/>
      <c r="G133" s="109"/>
      <c r="H133" s="109"/>
      <c r="I133" s="109"/>
      <c r="J133" s="109"/>
      <c r="K133" s="109"/>
      <c r="L133" s="114"/>
      <c r="M133" s="115"/>
      <c r="N133" s="109"/>
      <c r="O133" s="109"/>
      <c r="P133" s="109"/>
      <c r="Q133" s="109"/>
      <c r="R133" s="109"/>
      <c r="S133" s="114"/>
      <c r="T133" s="115"/>
      <c r="U133" s="109"/>
      <c r="V133" s="109"/>
      <c r="W133" s="109"/>
      <c r="X133" s="109"/>
      <c r="Y133" s="109"/>
      <c r="Z133" s="114"/>
      <c r="AA133" s="115"/>
      <c r="AB133" s="109"/>
      <c r="AC133" s="109"/>
      <c r="AD133" s="107"/>
    </row>
    <row r="134" spans="1:30" x14ac:dyDescent="0.35">
      <c r="A134" s="110" t="s">
        <v>225</v>
      </c>
      <c r="B134" s="111"/>
      <c r="C134" s="7">
        <v>177463658.18000001</v>
      </c>
      <c r="D134" s="7">
        <v>70347167</v>
      </c>
      <c r="E134" s="7">
        <v>247810825.18000001</v>
      </c>
      <c r="F134" s="7">
        <v>33506128.940000001</v>
      </c>
      <c r="G134" s="7">
        <v>5612121.0999999996</v>
      </c>
      <c r="H134" s="7">
        <v>39118250.039999999</v>
      </c>
      <c r="I134" s="7">
        <v>14459041.140000001</v>
      </c>
      <c r="J134" s="7">
        <v>5842212.4900000002</v>
      </c>
      <c r="K134" s="7">
        <v>20301253.629999999</v>
      </c>
      <c r="L134" s="112">
        <v>20902528.949999999</v>
      </c>
      <c r="M134" s="111"/>
      <c r="N134" s="7">
        <v>31173891.170000002</v>
      </c>
      <c r="O134" s="7">
        <v>52076420.119999997</v>
      </c>
      <c r="P134" s="7">
        <v>2301404.19</v>
      </c>
      <c r="Q134" s="7">
        <v>8209080.5499999998</v>
      </c>
      <c r="R134" s="7">
        <v>10510484.74</v>
      </c>
      <c r="S134" s="112">
        <v>512408.12</v>
      </c>
      <c r="T134" s="111"/>
      <c r="U134" s="7">
        <v>295736.90999999997</v>
      </c>
      <c r="V134" s="7">
        <v>808145.03</v>
      </c>
      <c r="W134" s="7">
        <v>5213055.32</v>
      </c>
      <c r="X134" s="7">
        <v>313478.45</v>
      </c>
      <c r="Y134" s="7">
        <v>5526533.7699999996</v>
      </c>
      <c r="Z134" s="112">
        <v>2330234.67</v>
      </c>
      <c r="AA134" s="111"/>
      <c r="AB134" s="7">
        <v>6453949.29</v>
      </c>
      <c r="AC134" s="7">
        <v>8784183.9600000009</v>
      </c>
      <c r="AD134" s="107"/>
    </row>
    <row r="135" spans="1:30" x14ac:dyDescent="0.35">
      <c r="A135" s="1" t="s">
        <v>1</v>
      </c>
      <c r="B135" s="1" t="s">
        <v>1</v>
      </c>
      <c r="C135" s="106" t="s">
        <v>1</v>
      </c>
      <c r="D135" s="107"/>
      <c r="E135" s="107"/>
      <c r="F135" s="106" t="s">
        <v>1</v>
      </c>
      <c r="G135" s="107"/>
      <c r="H135" s="107"/>
      <c r="I135" s="106" t="s">
        <v>1</v>
      </c>
      <c r="J135" s="107"/>
      <c r="K135" s="107"/>
      <c r="L135" s="106" t="s">
        <v>1</v>
      </c>
      <c r="M135" s="107"/>
      <c r="N135" s="107"/>
      <c r="O135" s="107"/>
      <c r="P135" s="106" t="s">
        <v>1</v>
      </c>
      <c r="Q135" s="107"/>
      <c r="R135" s="107"/>
      <c r="S135" s="106" t="s">
        <v>1</v>
      </c>
      <c r="T135" s="107"/>
      <c r="U135" s="107"/>
      <c r="V135" s="107"/>
      <c r="W135" s="106" t="s">
        <v>1</v>
      </c>
      <c r="X135" s="107"/>
      <c r="Y135" s="107"/>
      <c r="Z135" s="106" t="s">
        <v>1</v>
      </c>
      <c r="AA135" s="107"/>
      <c r="AB135" s="107"/>
      <c r="AC135" s="107"/>
      <c r="AD135" s="107"/>
    </row>
    <row r="136" spans="1:30" x14ac:dyDescent="0.35">
      <c r="A136" s="8" t="s">
        <v>226</v>
      </c>
      <c r="B136" s="9" t="s">
        <v>227</v>
      </c>
      <c r="C136" s="106" t="s">
        <v>1</v>
      </c>
      <c r="D136" s="107"/>
      <c r="E136" s="107"/>
      <c r="F136" s="106" t="s">
        <v>1</v>
      </c>
      <c r="G136" s="107"/>
      <c r="H136" s="107"/>
      <c r="I136" s="106" t="s">
        <v>1</v>
      </c>
      <c r="J136" s="107"/>
      <c r="K136" s="107"/>
      <c r="L136" s="106" t="s">
        <v>1</v>
      </c>
      <c r="M136" s="107"/>
      <c r="N136" s="107"/>
      <c r="O136" s="107"/>
      <c r="P136" s="106" t="s">
        <v>1</v>
      </c>
      <c r="Q136" s="107"/>
      <c r="R136" s="107"/>
      <c r="S136" s="106" t="s">
        <v>1</v>
      </c>
      <c r="T136" s="107"/>
      <c r="U136" s="107"/>
      <c r="V136" s="107"/>
      <c r="W136" s="106" t="s">
        <v>1</v>
      </c>
      <c r="X136" s="107"/>
      <c r="Y136" s="107"/>
      <c r="Z136" s="106" t="s">
        <v>1</v>
      </c>
      <c r="AA136" s="107"/>
      <c r="AB136" s="107"/>
      <c r="AC136" s="107"/>
      <c r="AD136" s="107"/>
    </row>
  </sheetData>
  <mergeCells count="928">
    <mergeCell ref="AD1:AD136"/>
    <mergeCell ref="P2:R2"/>
    <mergeCell ref="S2:V2"/>
    <mergeCell ref="W2:Y2"/>
    <mergeCell ref="Z2:AC2"/>
    <mergeCell ref="P3:R3"/>
    <mergeCell ref="S3:V3"/>
    <mergeCell ref="W3:Y3"/>
    <mergeCell ref="Z3:AC3"/>
    <mergeCell ref="S4:V4"/>
    <mergeCell ref="W4:Y4"/>
    <mergeCell ref="Z4:AC4"/>
    <mergeCell ref="S5:V5"/>
    <mergeCell ref="W5:Y5"/>
    <mergeCell ref="Z5:AC5"/>
    <mergeCell ref="AC13:AC14"/>
    <mergeCell ref="AB13:AB14"/>
    <mergeCell ref="AC19:AC20"/>
    <mergeCell ref="AB19:AB20"/>
    <mergeCell ref="AB30:AB31"/>
    <mergeCell ref="AC30:AC31"/>
    <mergeCell ref="AC35:AC36"/>
    <mergeCell ref="AB35:AB36"/>
    <mergeCell ref="AB46:AB47"/>
    <mergeCell ref="A2:B2"/>
    <mergeCell ref="C2:E2"/>
    <mergeCell ref="F2:H2"/>
    <mergeCell ref="I2:K2"/>
    <mergeCell ref="L2:O2"/>
    <mergeCell ref="P1:R1"/>
    <mergeCell ref="S1:V1"/>
    <mergeCell ref="W1:Y1"/>
    <mergeCell ref="Z1:AC1"/>
    <mergeCell ref="A1:B1"/>
    <mergeCell ref="C1:E1"/>
    <mergeCell ref="F1:H1"/>
    <mergeCell ref="I1:K1"/>
    <mergeCell ref="L1:O1"/>
    <mergeCell ref="C4:E4"/>
    <mergeCell ref="F4:H4"/>
    <mergeCell ref="I4:K4"/>
    <mergeCell ref="L4:O4"/>
    <mergeCell ref="P4:R4"/>
    <mergeCell ref="A3:B3"/>
    <mergeCell ref="C3:E3"/>
    <mergeCell ref="F3:H3"/>
    <mergeCell ref="I3:K3"/>
    <mergeCell ref="L3:O3"/>
    <mergeCell ref="L6:M6"/>
    <mergeCell ref="S6:T6"/>
    <mergeCell ref="Z6:AA6"/>
    <mergeCell ref="C5:E5"/>
    <mergeCell ref="F5:H5"/>
    <mergeCell ref="I5:K5"/>
    <mergeCell ref="L5:O5"/>
    <mergeCell ref="P5:R5"/>
    <mergeCell ref="L7:M7"/>
    <mergeCell ref="S7:T7"/>
    <mergeCell ref="Z7:AA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M9"/>
    <mergeCell ref="N8:N9"/>
    <mergeCell ref="Z8:AA9"/>
    <mergeCell ref="AB8:AB9"/>
    <mergeCell ref="AC8:AC9"/>
    <mergeCell ref="L10:M10"/>
    <mergeCell ref="S10:T10"/>
    <mergeCell ref="Z10:AA10"/>
    <mergeCell ref="U8:U9"/>
    <mergeCell ref="V8:V9"/>
    <mergeCell ref="W8:W9"/>
    <mergeCell ref="X8:X9"/>
    <mergeCell ref="Y8:Y9"/>
    <mergeCell ref="O8:O9"/>
    <mergeCell ref="P8:P9"/>
    <mergeCell ref="Q8:Q9"/>
    <mergeCell ref="R8:R9"/>
    <mergeCell ref="S8:T9"/>
    <mergeCell ref="A13:A14"/>
    <mergeCell ref="B13:B14"/>
    <mergeCell ref="C13:C14"/>
    <mergeCell ref="D13:D14"/>
    <mergeCell ref="E13:E14"/>
    <mergeCell ref="L11:M11"/>
    <mergeCell ref="S11:T11"/>
    <mergeCell ref="Z11:AA11"/>
    <mergeCell ref="L12:M12"/>
    <mergeCell ref="S12:T12"/>
    <mergeCell ref="Z12:AA12"/>
    <mergeCell ref="K13:K14"/>
    <mergeCell ref="L13:M14"/>
    <mergeCell ref="N13:N14"/>
    <mergeCell ref="O13:O14"/>
    <mergeCell ref="P13:P14"/>
    <mergeCell ref="F13:F14"/>
    <mergeCell ref="G13:G14"/>
    <mergeCell ref="H13:H14"/>
    <mergeCell ref="I13:I14"/>
    <mergeCell ref="J13:J14"/>
    <mergeCell ref="L15:M15"/>
    <mergeCell ref="S15:T15"/>
    <mergeCell ref="Z15:AA15"/>
    <mergeCell ref="L16:M16"/>
    <mergeCell ref="S16:T16"/>
    <mergeCell ref="Z16:AA16"/>
    <mergeCell ref="W13:W14"/>
    <mergeCell ref="X13:X14"/>
    <mergeCell ref="Y13:Y14"/>
    <mergeCell ref="Z13:AA14"/>
    <mergeCell ref="Q13:Q14"/>
    <mergeCell ref="R13:R14"/>
    <mergeCell ref="S13:T14"/>
    <mergeCell ref="U13:U14"/>
    <mergeCell ref="V13:V14"/>
    <mergeCell ref="A19:A20"/>
    <mergeCell ref="B19:B20"/>
    <mergeCell ref="C19:C20"/>
    <mergeCell ref="D19:D20"/>
    <mergeCell ref="E19:E20"/>
    <mergeCell ref="L17:M17"/>
    <mergeCell ref="S17:T17"/>
    <mergeCell ref="Z17:AA17"/>
    <mergeCell ref="L18:M18"/>
    <mergeCell ref="S18:T18"/>
    <mergeCell ref="Z18:AA18"/>
    <mergeCell ref="K19:K20"/>
    <mergeCell ref="L19:M20"/>
    <mergeCell ref="N19:N20"/>
    <mergeCell ref="O19:O20"/>
    <mergeCell ref="P19:P20"/>
    <mergeCell ref="F19:F20"/>
    <mergeCell ref="G19:G20"/>
    <mergeCell ref="H19:H20"/>
    <mergeCell ref="I19:I20"/>
    <mergeCell ref="J19:J20"/>
    <mergeCell ref="L21:M21"/>
    <mergeCell ref="S21:T21"/>
    <mergeCell ref="Z21:AA21"/>
    <mergeCell ref="L22:M22"/>
    <mergeCell ref="S22:T22"/>
    <mergeCell ref="Z22:AA22"/>
    <mergeCell ref="W19:W20"/>
    <mergeCell ref="X19:X20"/>
    <mergeCell ref="Y19:Y20"/>
    <mergeCell ref="Z19:AA20"/>
    <mergeCell ref="Q19:Q20"/>
    <mergeCell ref="R19:R20"/>
    <mergeCell ref="S19:T20"/>
    <mergeCell ref="U19:U20"/>
    <mergeCell ref="V19:V20"/>
    <mergeCell ref="L23:M23"/>
    <mergeCell ref="S23:T23"/>
    <mergeCell ref="Z23:AA2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J24:J25"/>
    <mergeCell ref="K24:K25"/>
    <mergeCell ref="L24:M25"/>
    <mergeCell ref="N24:N25"/>
    <mergeCell ref="L27:M27"/>
    <mergeCell ref="S27:T27"/>
    <mergeCell ref="Z27:AA27"/>
    <mergeCell ref="L28:M28"/>
    <mergeCell ref="S28:T28"/>
    <mergeCell ref="Z28:AA28"/>
    <mergeCell ref="Z24:AA25"/>
    <mergeCell ref="AB24:AB25"/>
    <mergeCell ref="AC24:AC25"/>
    <mergeCell ref="L26:M26"/>
    <mergeCell ref="S26:T26"/>
    <mergeCell ref="Z26:AA26"/>
    <mergeCell ref="U24:U25"/>
    <mergeCell ref="V24:V25"/>
    <mergeCell ref="W24:W25"/>
    <mergeCell ref="X24:X25"/>
    <mergeCell ref="Y24:Y25"/>
    <mergeCell ref="O24:O25"/>
    <mergeCell ref="P24:P25"/>
    <mergeCell ref="Q24:Q25"/>
    <mergeCell ref="R24:R25"/>
    <mergeCell ref="S24:T25"/>
    <mergeCell ref="L29:M29"/>
    <mergeCell ref="S29:T29"/>
    <mergeCell ref="Z29:AA29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M31"/>
    <mergeCell ref="N30:N31"/>
    <mergeCell ref="Z30:AA31"/>
    <mergeCell ref="L32:M32"/>
    <mergeCell ref="S32:T32"/>
    <mergeCell ref="Z32:AA32"/>
    <mergeCell ref="U30:U31"/>
    <mergeCell ref="V30:V31"/>
    <mergeCell ref="W30:W31"/>
    <mergeCell ref="X30:X31"/>
    <mergeCell ref="Y30:Y31"/>
    <mergeCell ref="O30:O31"/>
    <mergeCell ref="P30:P31"/>
    <mergeCell ref="Q30:Q31"/>
    <mergeCell ref="R30:R31"/>
    <mergeCell ref="S30:T31"/>
    <mergeCell ref="A35:A36"/>
    <mergeCell ref="B35:B36"/>
    <mergeCell ref="C35:C36"/>
    <mergeCell ref="D35:D36"/>
    <mergeCell ref="E35:E36"/>
    <mergeCell ref="L33:M33"/>
    <mergeCell ref="S33:T33"/>
    <mergeCell ref="Z33:AA33"/>
    <mergeCell ref="L34:M34"/>
    <mergeCell ref="S34:T34"/>
    <mergeCell ref="Z34:AA34"/>
    <mergeCell ref="K35:K36"/>
    <mergeCell ref="L35:M36"/>
    <mergeCell ref="N35:N36"/>
    <mergeCell ref="O35:O36"/>
    <mergeCell ref="P35:P36"/>
    <mergeCell ref="F35:F36"/>
    <mergeCell ref="G35:G36"/>
    <mergeCell ref="H35:H36"/>
    <mergeCell ref="I35:I36"/>
    <mergeCell ref="J35:J36"/>
    <mergeCell ref="L37:M37"/>
    <mergeCell ref="S37:T37"/>
    <mergeCell ref="Z37:AA37"/>
    <mergeCell ref="L38:M38"/>
    <mergeCell ref="S38:T38"/>
    <mergeCell ref="Z38:AA38"/>
    <mergeCell ref="W35:W36"/>
    <mergeCell ref="X35:X36"/>
    <mergeCell ref="Y35:Y36"/>
    <mergeCell ref="Z35:AA36"/>
    <mergeCell ref="Q35:Q36"/>
    <mergeCell ref="R35:R36"/>
    <mergeCell ref="S35:T36"/>
    <mergeCell ref="U35:U36"/>
    <mergeCell ref="V35:V36"/>
    <mergeCell ref="L39:M39"/>
    <mergeCell ref="S39:T39"/>
    <mergeCell ref="Z39:AA39"/>
    <mergeCell ref="A40:A41"/>
    <mergeCell ref="B40:B41"/>
    <mergeCell ref="C40:C41"/>
    <mergeCell ref="D40:D41"/>
    <mergeCell ref="E40:E41"/>
    <mergeCell ref="F40:F41"/>
    <mergeCell ref="G40:G41"/>
    <mergeCell ref="H40:H41"/>
    <mergeCell ref="I40:I41"/>
    <mergeCell ref="J40:J41"/>
    <mergeCell ref="K40:K41"/>
    <mergeCell ref="L40:M41"/>
    <mergeCell ref="N40:N41"/>
    <mergeCell ref="L43:M43"/>
    <mergeCell ref="S43:T43"/>
    <mergeCell ref="Z43:AA43"/>
    <mergeCell ref="L44:M44"/>
    <mergeCell ref="S44:T44"/>
    <mergeCell ref="Z44:AA44"/>
    <mergeCell ref="Z40:AA41"/>
    <mergeCell ref="AB40:AB41"/>
    <mergeCell ref="AC40:AC41"/>
    <mergeCell ref="L42:M42"/>
    <mergeCell ref="S42:T42"/>
    <mergeCell ref="Z42:AA42"/>
    <mergeCell ref="U40:U41"/>
    <mergeCell ref="V40:V41"/>
    <mergeCell ref="W40:W41"/>
    <mergeCell ref="X40:X41"/>
    <mergeCell ref="Y40:Y41"/>
    <mergeCell ref="O40:O41"/>
    <mergeCell ref="P40:P41"/>
    <mergeCell ref="Q40:Q41"/>
    <mergeCell ref="R40:R41"/>
    <mergeCell ref="S40:T41"/>
    <mergeCell ref="L45:M45"/>
    <mergeCell ref="S45:T45"/>
    <mergeCell ref="Z45:AA45"/>
    <mergeCell ref="A46:A47"/>
    <mergeCell ref="B46:B47"/>
    <mergeCell ref="C46:C47"/>
    <mergeCell ref="D46:D47"/>
    <mergeCell ref="E46:E47"/>
    <mergeCell ref="F46:F47"/>
    <mergeCell ref="G46:G47"/>
    <mergeCell ref="H46:H47"/>
    <mergeCell ref="I46:I47"/>
    <mergeCell ref="J46:J47"/>
    <mergeCell ref="K46:K47"/>
    <mergeCell ref="L46:M47"/>
    <mergeCell ref="N46:N47"/>
    <mergeCell ref="Z46:AA47"/>
    <mergeCell ref="AC46:AC47"/>
    <mergeCell ref="L48:M48"/>
    <mergeCell ref="S48:T48"/>
    <mergeCell ref="Z48:AA48"/>
    <mergeCell ref="U46:U47"/>
    <mergeCell ref="V46:V47"/>
    <mergeCell ref="W46:W47"/>
    <mergeCell ref="X46:X47"/>
    <mergeCell ref="Y46:Y47"/>
    <mergeCell ref="O46:O47"/>
    <mergeCell ref="P46:P47"/>
    <mergeCell ref="Q46:Q47"/>
    <mergeCell ref="R46:R47"/>
    <mergeCell ref="S46:T47"/>
    <mergeCell ref="A51:A52"/>
    <mergeCell ref="B51:B52"/>
    <mergeCell ref="C51:C52"/>
    <mergeCell ref="D51:D52"/>
    <mergeCell ref="E51:E52"/>
    <mergeCell ref="L49:M49"/>
    <mergeCell ref="S49:T49"/>
    <mergeCell ref="Z49:AA49"/>
    <mergeCell ref="L50:M50"/>
    <mergeCell ref="S50:T50"/>
    <mergeCell ref="Z50:AA50"/>
    <mergeCell ref="K51:K52"/>
    <mergeCell ref="L51:M52"/>
    <mergeCell ref="N51:N52"/>
    <mergeCell ref="O51:O52"/>
    <mergeCell ref="P51:P52"/>
    <mergeCell ref="F51:F52"/>
    <mergeCell ref="G51:G52"/>
    <mergeCell ref="H51:H52"/>
    <mergeCell ref="I51:I52"/>
    <mergeCell ref="J51:J52"/>
    <mergeCell ref="AC51:AC52"/>
    <mergeCell ref="L53:M53"/>
    <mergeCell ref="S53:T53"/>
    <mergeCell ref="Z53:AA53"/>
    <mergeCell ref="L54:M54"/>
    <mergeCell ref="S54:T54"/>
    <mergeCell ref="Z54:AA54"/>
    <mergeCell ref="W51:W52"/>
    <mergeCell ref="X51:X52"/>
    <mergeCell ref="Y51:Y52"/>
    <mergeCell ref="Z51:AA52"/>
    <mergeCell ref="AB51:AB52"/>
    <mergeCell ref="Q51:Q52"/>
    <mergeCell ref="R51:R52"/>
    <mergeCell ref="S51:T52"/>
    <mergeCell ref="U51:U52"/>
    <mergeCell ref="V51:V52"/>
    <mergeCell ref="L55:M55"/>
    <mergeCell ref="S55:T55"/>
    <mergeCell ref="Z55:AA55"/>
    <mergeCell ref="A56:A57"/>
    <mergeCell ref="B56:B57"/>
    <mergeCell ref="C56:C57"/>
    <mergeCell ref="D56:D57"/>
    <mergeCell ref="E56:E57"/>
    <mergeCell ref="F56:F57"/>
    <mergeCell ref="G56:G57"/>
    <mergeCell ref="H56:H57"/>
    <mergeCell ref="I56:I57"/>
    <mergeCell ref="J56:J57"/>
    <mergeCell ref="K56:K57"/>
    <mergeCell ref="L56:M57"/>
    <mergeCell ref="N56:N57"/>
    <mergeCell ref="L59:M59"/>
    <mergeCell ref="S59:T59"/>
    <mergeCell ref="Z59:AA59"/>
    <mergeCell ref="L60:M60"/>
    <mergeCell ref="S60:T60"/>
    <mergeCell ref="Z60:AA60"/>
    <mergeCell ref="Z56:AA57"/>
    <mergeCell ref="AB56:AB57"/>
    <mergeCell ref="AC56:AC57"/>
    <mergeCell ref="L58:M58"/>
    <mergeCell ref="S58:T58"/>
    <mergeCell ref="Z58:AA58"/>
    <mergeCell ref="U56:U57"/>
    <mergeCell ref="V56:V57"/>
    <mergeCell ref="W56:W57"/>
    <mergeCell ref="X56:X57"/>
    <mergeCell ref="Y56:Y57"/>
    <mergeCell ref="O56:O57"/>
    <mergeCell ref="P56:P57"/>
    <mergeCell ref="Q56:Q57"/>
    <mergeCell ref="R56:R57"/>
    <mergeCell ref="S56:T57"/>
    <mergeCell ref="L61:M61"/>
    <mergeCell ref="S61:T61"/>
    <mergeCell ref="Z61:AA61"/>
    <mergeCell ref="A62:A63"/>
    <mergeCell ref="B62:B63"/>
    <mergeCell ref="C62:C63"/>
    <mergeCell ref="D62:D63"/>
    <mergeCell ref="E62:E63"/>
    <mergeCell ref="F62:F63"/>
    <mergeCell ref="G62:G63"/>
    <mergeCell ref="H62:H63"/>
    <mergeCell ref="I62:I63"/>
    <mergeCell ref="J62:J63"/>
    <mergeCell ref="K62:K63"/>
    <mergeCell ref="L62:M63"/>
    <mergeCell ref="N62:N63"/>
    <mergeCell ref="Z62:AA63"/>
    <mergeCell ref="AB62:AB63"/>
    <mergeCell ref="AC62:AC63"/>
    <mergeCell ref="L64:M64"/>
    <mergeCell ref="S64:T64"/>
    <mergeCell ref="Z64:AA64"/>
    <mergeCell ref="U62:U63"/>
    <mergeCell ref="V62:V63"/>
    <mergeCell ref="W62:W63"/>
    <mergeCell ref="X62:X63"/>
    <mergeCell ref="Y62:Y63"/>
    <mergeCell ref="O62:O63"/>
    <mergeCell ref="P62:P63"/>
    <mergeCell ref="Q62:Q63"/>
    <mergeCell ref="R62:R63"/>
    <mergeCell ref="S62:T63"/>
    <mergeCell ref="A67:A68"/>
    <mergeCell ref="B67:B68"/>
    <mergeCell ref="C67:C68"/>
    <mergeCell ref="D67:D68"/>
    <mergeCell ref="E67:E68"/>
    <mergeCell ref="L65:M65"/>
    <mergeCell ref="S65:T65"/>
    <mergeCell ref="Z65:AA65"/>
    <mergeCell ref="L66:M66"/>
    <mergeCell ref="S66:T66"/>
    <mergeCell ref="Z66:AA66"/>
    <mergeCell ref="K67:K68"/>
    <mergeCell ref="L67:M68"/>
    <mergeCell ref="N67:N68"/>
    <mergeCell ref="O67:O68"/>
    <mergeCell ref="P67:P68"/>
    <mergeCell ref="F67:F68"/>
    <mergeCell ref="G67:G68"/>
    <mergeCell ref="H67:H68"/>
    <mergeCell ref="I67:I68"/>
    <mergeCell ref="J67:J68"/>
    <mergeCell ref="AC67:AC68"/>
    <mergeCell ref="L69:M69"/>
    <mergeCell ref="S69:T69"/>
    <mergeCell ref="Z69:AA69"/>
    <mergeCell ref="L70:M70"/>
    <mergeCell ref="S70:T70"/>
    <mergeCell ref="Z70:AA70"/>
    <mergeCell ref="W67:W68"/>
    <mergeCell ref="X67:X68"/>
    <mergeCell ref="Y67:Y68"/>
    <mergeCell ref="Z67:AA68"/>
    <mergeCell ref="AB67:AB68"/>
    <mergeCell ref="Q67:Q68"/>
    <mergeCell ref="R67:R68"/>
    <mergeCell ref="S67:T68"/>
    <mergeCell ref="U67:U68"/>
    <mergeCell ref="V67:V68"/>
    <mergeCell ref="A73:A74"/>
    <mergeCell ref="B73:B74"/>
    <mergeCell ref="C73:C74"/>
    <mergeCell ref="D73:D74"/>
    <mergeCell ref="E73:E74"/>
    <mergeCell ref="L71:M71"/>
    <mergeCell ref="S71:T71"/>
    <mergeCell ref="Z71:AA71"/>
    <mergeCell ref="L72:M72"/>
    <mergeCell ref="S72:T72"/>
    <mergeCell ref="Z72:AA72"/>
    <mergeCell ref="K73:K74"/>
    <mergeCell ref="L73:M74"/>
    <mergeCell ref="N73:N74"/>
    <mergeCell ref="O73:O74"/>
    <mergeCell ref="P73:P74"/>
    <mergeCell ref="F73:F74"/>
    <mergeCell ref="G73:G74"/>
    <mergeCell ref="H73:H74"/>
    <mergeCell ref="I73:I74"/>
    <mergeCell ref="J73:J74"/>
    <mergeCell ref="AC73:AC74"/>
    <mergeCell ref="L75:M75"/>
    <mergeCell ref="S75:T75"/>
    <mergeCell ref="Z75:AA75"/>
    <mergeCell ref="L76:M76"/>
    <mergeCell ref="S76:T76"/>
    <mergeCell ref="Z76:AA76"/>
    <mergeCell ref="W73:W74"/>
    <mergeCell ref="X73:X74"/>
    <mergeCell ref="Y73:Y74"/>
    <mergeCell ref="Z73:AA74"/>
    <mergeCell ref="AB73:AB74"/>
    <mergeCell ref="Q73:Q74"/>
    <mergeCell ref="R73:R74"/>
    <mergeCell ref="S73:T74"/>
    <mergeCell ref="U73:U74"/>
    <mergeCell ref="V73:V74"/>
    <mergeCell ref="L77:M77"/>
    <mergeCell ref="S77:T77"/>
    <mergeCell ref="Z77:AA77"/>
    <mergeCell ref="A78:A79"/>
    <mergeCell ref="B78:B79"/>
    <mergeCell ref="C78:C79"/>
    <mergeCell ref="D78:D79"/>
    <mergeCell ref="E78:E79"/>
    <mergeCell ref="F78:F79"/>
    <mergeCell ref="G78:G79"/>
    <mergeCell ref="H78:H79"/>
    <mergeCell ref="I78:I79"/>
    <mergeCell ref="J78:J79"/>
    <mergeCell ref="K78:K79"/>
    <mergeCell ref="L78:M79"/>
    <mergeCell ref="N78:N79"/>
    <mergeCell ref="Z78:AA79"/>
    <mergeCell ref="AB78:AB79"/>
    <mergeCell ref="AC78:AC79"/>
    <mergeCell ref="L80:M80"/>
    <mergeCell ref="S80:T80"/>
    <mergeCell ref="Z80:AA80"/>
    <mergeCell ref="U78:U79"/>
    <mergeCell ref="V78:V79"/>
    <mergeCell ref="W78:W79"/>
    <mergeCell ref="X78:X79"/>
    <mergeCell ref="Y78:Y79"/>
    <mergeCell ref="O78:O79"/>
    <mergeCell ref="P78:P79"/>
    <mergeCell ref="Q78:Q79"/>
    <mergeCell ref="R78:R79"/>
    <mergeCell ref="S78:T79"/>
    <mergeCell ref="A83:A84"/>
    <mergeCell ref="B83:B84"/>
    <mergeCell ref="C83:C84"/>
    <mergeCell ref="D83:D84"/>
    <mergeCell ref="E83:E84"/>
    <mergeCell ref="L81:M81"/>
    <mergeCell ref="S81:T81"/>
    <mergeCell ref="Z81:AA81"/>
    <mergeCell ref="L82:M82"/>
    <mergeCell ref="S82:T82"/>
    <mergeCell ref="Z82:AA82"/>
    <mergeCell ref="K83:K84"/>
    <mergeCell ref="L83:M84"/>
    <mergeCell ref="N83:N84"/>
    <mergeCell ref="O83:O84"/>
    <mergeCell ref="P83:P84"/>
    <mergeCell ref="F83:F84"/>
    <mergeCell ref="G83:G84"/>
    <mergeCell ref="H83:H84"/>
    <mergeCell ref="I83:I84"/>
    <mergeCell ref="J83:J84"/>
    <mergeCell ref="AC83:AC84"/>
    <mergeCell ref="L85:M85"/>
    <mergeCell ref="S85:T85"/>
    <mergeCell ref="Z85:AA85"/>
    <mergeCell ref="L86:M86"/>
    <mergeCell ref="S86:T86"/>
    <mergeCell ref="Z86:AA86"/>
    <mergeCell ref="W83:W84"/>
    <mergeCell ref="X83:X84"/>
    <mergeCell ref="Y83:Y84"/>
    <mergeCell ref="Z83:AA84"/>
    <mergeCell ref="AB83:AB84"/>
    <mergeCell ref="Q83:Q84"/>
    <mergeCell ref="R83:R84"/>
    <mergeCell ref="S83:T84"/>
    <mergeCell ref="U83:U84"/>
    <mergeCell ref="V83:V84"/>
    <mergeCell ref="A89:A90"/>
    <mergeCell ref="B89:B90"/>
    <mergeCell ref="C89:C90"/>
    <mergeCell ref="D89:D90"/>
    <mergeCell ref="E89:E90"/>
    <mergeCell ref="L87:M87"/>
    <mergeCell ref="S87:T87"/>
    <mergeCell ref="Z87:AA87"/>
    <mergeCell ref="L88:M88"/>
    <mergeCell ref="S88:T88"/>
    <mergeCell ref="Z88:AA88"/>
    <mergeCell ref="K89:K90"/>
    <mergeCell ref="L89:M90"/>
    <mergeCell ref="N89:N90"/>
    <mergeCell ref="O89:O90"/>
    <mergeCell ref="P89:P90"/>
    <mergeCell ref="F89:F90"/>
    <mergeCell ref="G89:G90"/>
    <mergeCell ref="H89:H90"/>
    <mergeCell ref="I89:I90"/>
    <mergeCell ref="J89:J90"/>
    <mergeCell ref="AC89:AC90"/>
    <mergeCell ref="L91:M91"/>
    <mergeCell ref="S91:T91"/>
    <mergeCell ref="Z91:AA91"/>
    <mergeCell ref="L92:M92"/>
    <mergeCell ref="S92:T92"/>
    <mergeCell ref="Z92:AA92"/>
    <mergeCell ref="W89:W90"/>
    <mergeCell ref="X89:X90"/>
    <mergeCell ref="Y89:Y90"/>
    <mergeCell ref="Z89:AA90"/>
    <mergeCell ref="AB89:AB90"/>
    <mergeCell ref="Q89:Q90"/>
    <mergeCell ref="R89:R90"/>
    <mergeCell ref="S89:T90"/>
    <mergeCell ref="U89:U90"/>
    <mergeCell ref="V89:V90"/>
    <mergeCell ref="L93:M93"/>
    <mergeCell ref="S93:T93"/>
    <mergeCell ref="Z93:AA93"/>
    <mergeCell ref="A94:A95"/>
    <mergeCell ref="B94:B95"/>
    <mergeCell ref="C94:C95"/>
    <mergeCell ref="D94:D95"/>
    <mergeCell ref="E94:E95"/>
    <mergeCell ref="F94:F95"/>
    <mergeCell ref="G94:G95"/>
    <mergeCell ref="H94:H95"/>
    <mergeCell ref="I94:I95"/>
    <mergeCell ref="J94:J95"/>
    <mergeCell ref="K94:K95"/>
    <mergeCell ref="L94:M95"/>
    <mergeCell ref="N94:N95"/>
    <mergeCell ref="L97:M97"/>
    <mergeCell ref="S97:T97"/>
    <mergeCell ref="Z97:AA97"/>
    <mergeCell ref="L98:M98"/>
    <mergeCell ref="S98:T98"/>
    <mergeCell ref="Z98:AA98"/>
    <mergeCell ref="Z94:AA95"/>
    <mergeCell ref="AB94:AB95"/>
    <mergeCell ref="AC94:AC95"/>
    <mergeCell ref="L96:M96"/>
    <mergeCell ref="S96:T96"/>
    <mergeCell ref="Z96:AA96"/>
    <mergeCell ref="U94:U95"/>
    <mergeCell ref="V94:V95"/>
    <mergeCell ref="W94:W95"/>
    <mergeCell ref="X94:X95"/>
    <mergeCell ref="Y94:Y95"/>
    <mergeCell ref="O94:O95"/>
    <mergeCell ref="P94:P95"/>
    <mergeCell ref="Q94:Q95"/>
    <mergeCell ref="R94:R95"/>
    <mergeCell ref="S94:T95"/>
    <mergeCell ref="L99:M99"/>
    <mergeCell ref="S99:T99"/>
    <mergeCell ref="Z99:AA99"/>
    <mergeCell ref="A100:A101"/>
    <mergeCell ref="B100:B101"/>
    <mergeCell ref="C100:C101"/>
    <mergeCell ref="D100:D101"/>
    <mergeCell ref="E100:E101"/>
    <mergeCell ref="F100:F101"/>
    <mergeCell ref="G100:G101"/>
    <mergeCell ref="H100:H101"/>
    <mergeCell ref="I100:I101"/>
    <mergeCell ref="J100:J101"/>
    <mergeCell ref="K100:K101"/>
    <mergeCell ref="L100:M101"/>
    <mergeCell ref="N100:N101"/>
    <mergeCell ref="Z100:AA101"/>
    <mergeCell ref="AB100:AB101"/>
    <mergeCell ref="AC100:AC101"/>
    <mergeCell ref="L102:M102"/>
    <mergeCell ref="S102:T102"/>
    <mergeCell ref="Z102:AA102"/>
    <mergeCell ref="U100:U101"/>
    <mergeCell ref="V100:V101"/>
    <mergeCell ref="W100:W101"/>
    <mergeCell ref="X100:X101"/>
    <mergeCell ref="Y100:Y101"/>
    <mergeCell ref="O100:O101"/>
    <mergeCell ref="P100:P101"/>
    <mergeCell ref="Q100:Q101"/>
    <mergeCell ref="R100:R101"/>
    <mergeCell ref="S100:T101"/>
    <mergeCell ref="A105:A106"/>
    <mergeCell ref="B105:B106"/>
    <mergeCell ref="C105:C106"/>
    <mergeCell ref="D105:D106"/>
    <mergeCell ref="E105:E106"/>
    <mergeCell ref="L103:M103"/>
    <mergeCell ref="S103:T103"/>
    <mergeCell ref="Z103:AA103"/>
    <mergeCell ref="L104:M104"/>
    <mergeCell ref="S104:T104"/>
    <mergeCell ref="Z104:AA104"/>
    <mergeCell ref="K105:K106"/>
    <mergeCell ref="L105:M106"/>
    <mergeCell ref="N105:N106"/>
    <mergeCell ref="O105:O106"/>
    <mergeCell ref="P105:P106"/>
    <mergeCell ref="F105:F106"/>
    <mergeCell ref="G105:G106"/>
    <mergeCell ref="H105:H106"/>
    <mergeCell ref="I105:I106"/>
    <mergeCell ref="J105:J106"/>
    <mergeCell ref="AC105:AC106"/>
    <mergeCell ref="L107:M107"/>
    <mergeCell ref="S107:T107"/>
    <mergeCell ref="Z107:AA107"/>
    <mergeCell ref="L108:M108"/>
    <mergeCell ref="S108:T108"/>
    <mergeCell ref="Z108:AA108"/>
    <mergeCell ref="W105:W106"/>
    <mergeCell ref="X105:X106"/>
    <mergeCell ref="Y105:Y106"/>
    <mergeCell ref="Z105:AA106"/>
    <mergeCell ref="AB105:AB106"/>
    <mergeCell ref="Q105:Q106"/>
    <mergeCell ref="R105:R106"/>
    <mergeCell ref="S105:T106"/>
    <mergeCell ref="U105:U106"/>
    <mergeCell ref="V105:V106"/>
    <mergeCell ref="L109:M109"/>
    <mergeCell ref="S109:T109"/>
    <mergeCell ref="Z109:AA109"/>
    <mergeCell ref="A110:A111"/>
    <mergeCell ref="B110:B111"/>
    <mergeCell ref="C110:C111"/>
    <mergeCell ref="D110:D111"/>
    <mergeCell ref="E110:E111"/>
    <mergeCell ref="F110:F111"/>
    <mergeCell ref="G110:G111"/>
    <mergeCell ref="H110:H111"/>
    <mergeCell ref="I110:I111"/>
    <mergeCell ref="J110:J111"/>
    <mergeCell ref="K110:K111"/>
    <mergeCell ref="L110:M111"/>
    <mergeCell ref="N110:N111"/>
    <mergeCell ref="L113:M113"/>
    <mergeCell ref="S113:T113"/>
    <mergeCell ref="Z113:AA113"/>
    <mergeCell ref="L114:M114"/>
    <mergeCell ref="S114:T114"/>
    <mergeCell ref="Z114:AA114"/>
    <mergeCell ref="Z110:AA111"/>
    <mergeCell ref="AB110:AB111"/>
    <mergeCell ref="AC110:AC111"/>
    <mergeCell ref="L112:M112"/>
    <mergeCell ref="S112:T112"/>
    <mergeCell ref="Z112:AA112"/>
    <mergeCell ref="U110:U111"/>
    <mergeCell ref="V110:V111"/>
    <mergeCell ref="W110:W111"/>
    <mergeCell ref="X110:X111"/>
    <mergeCell ref="Y110:Y111"/>
    <mergeCell ref="O110:O111"/>
    <mergeCell ref="P110:P111"/>
    <mergeCell ref="Q110:Q111"/>
    <mergeCell ref="R110:R111"/>
    <mergeCell ref="S110:T111"/>
    <mergeCell ref="L115:M115"/>
    <mergeCell ref="S115:T115"/>
    <mergeCell ref="Z115:AA115"/>
    <mergeCell ref="A116:A117"/>
    <mergeCell ref="B116:B117"/>
    <mergeCell ref="C116:C117"/>
    <mergeCell ref="D116:D117"/>
    <mergeCell ref="E116:E117"/>
    <mergeCell ref="F116:F117"/>
    <mergeCell ref="G116:G117"/>
    <mergeCell ref="H116:H117"/>
    <mergeCell ref="I116:I117"/>
    <mergeCell ref="J116:J117"/>
    <mergeCell ref="K116:K117"/>
    <mergeCell ref="L116:M117"/>
    <mergeCell ref="N116:N117"/>
    <mergeCell ref="Z116:AA117"/>
    <mergeCell ref="AB116:AB117"/>
    <mergeCell ref="AC116:AC117"/>
    <mergeCell ref="L118:M118"/>
    <mergeCell ref="S118:T118"/>
    <mergeCell ref="Z118:AA118"/>
    <mergeCell ref="U116:U117"/>
    <mergeCell ref="V116:V117"/>
    <mergeCell ref="W116:W117"/>
    <mergeCell ref="X116:X117"/>
    <mergeCell ref="Y116:Y117"/>
    <mergeCell ref="O116:O117"/>
    <mergeCell ref="P116:P117"/>
    <mergeCell ref="Q116:Q117"/>
    <mergeCell ref="R116:R117"/>
    <mergeCell ref="S116:T117"/>
    <mergeCell ref="A121:A122"/>
    <mergeCell ref="B121:B122"/>
    <mergeCell ref="C121:C122"/>
    <mergeCell ref="D121:D122"/>
    <mergeCell ref="E121:E122"/>
    <mergeCell ref="L119:M119"/>
    <mergeCell ref="S119:T119"/>
    <mergeCell ref="Z119:AA119"/>
    <mergeCell ref="L120:M120"/>
    <mergeCell ref="S120:T120"/>
    <mergeCell ref="Z120:AA120"/>
    <mergeCell ref="K121:K122"/>
    <mergeCell ref="L121:M122"/>
    <mergeCell ref="N121:N122"/>
    <mergeCell ref="O121:O122"/>
    <mergeCell ref="P121:P122"/>
    <mergeCell ref="F121:F122"/>
    <mergeCell ref="G121:G122"/>
    <mergeCell ref="H121:H122"/>
    <mergeCell ref="I121:I122"/>
    <mergeCell ref="J121:J122"/>
    <mergeCell ref="AC121:AC122"/>
    <mergeCell ref="L123:M123"/>
    <mergeCell ref="S123:T123"/>
    <mergeCell ref="Z123:AA123"/>
    <mergeCell ref="L124:M124"/>
    <mergeCell ref="S124:T124"/>
    <mergeCell ref="Z124:AA124"/>
    <mergeCell ref="W121:W122"/>
    <mergeCell ref="X121:X122"/>
    <mergeCell ref="Y121:Y122"/>
    <mergeCell ref="Z121:AA122"/>
    <mergeCell ref="AB121:AB122"/>
    <mergeCell ref="Q121:Q122"/>
    <mergeCell ref="R121:R122"/>
    <mergeCell ref="S121:T122"/>
    <mergeCell ref="U121:U122"/>
    <mergeCell ref="V121:V122"/>
    <mergeCell ref="L125:M125"/>
    <mergeCell ref="S125:T125"/>
    <mergeCell ref="Z125:AA125"/>
    <mergeCell ref="A126:A127"/>
    <mergeCell ref="B126:B127"/>
    <mergeCell ref="C126:C127"/>
    <mergeCell ref="D126:D127"/>
    <mergeCell ref="E126:E127"/>
    <mergeCell ref="F126:F127"/>
    <mergeCell ref="G126:G127"/>
    <mergeCell ref="H126:H127"/>
    <mergeCell ref="I126:I127"/>
    <mergeCell ref="J126:J127"/>
    <mergeCell ref="K126:K127"/>
    <mergeCell ref="L126:M127"/>
    <mergeCell ref="N126:N127"/>
    <mergeCell ref="L129:M129"/>
    <mergeCell ref="S129:T129"/>
    <mergeCell ref="Z129:AA129"/>
    <mergeCell ref="L130:M130"/>
    <mergeCell ref="S130:T130"/>
    <mergeCell ref="Z130:AA130"/>
    <mergeCell ref="Z126:AA127"/>
    <mergeCell ref="AB126:AB127"/>
    <mergeCell ref="AC126:AC127"/>
    <mergeCell ref="L128:M128"/>
    <mergeCell ref="S128:T128"/>
    <mergeCell ref="Z128:AA128"/>
    <mergeCell ref="U126:U127"/>
    <mergeCell ref="V126:V127"/>
    <mergeCell ref="W126:W127"/>
    <mergeCell ref="X126:X127"/>
    <mergeCell ref="Y126:Y127"/>
    <mergeCell ref="O126:O127"/>
    <mergeCell ref="P126:P127"/>
    <mergeCell ref="Q126:Q127"/>
    <mergeCell ref="R126:R127"/>
    <mergeCell ref="S126:T127"/>
    <mergeCell ref="L131:M131"/>
    <mergeCell ref="S131:T131"/>
    <mergeCell ref="Z131:AA131"/>
    <mergeCell ref="A132:A133"/>
    <mergeCell ref="B132:B133"/>
    <mergeCell ref="C132:C133"/>
    <mergeCell ref="D132:D133"/>
    <mergeCell ref="E132:E133"/>
    <mergeCell ref="F132:F133"/>
    <mergeCell ref="G132:G133"/>
    <mergeCell ref="H132:H133"/>
    <mergeCell ref="I132:I133"/>
    <mergeCell ref="J132:J133"/>
    <mergeCell ref="K132:K133"/>
    <mergeCell ref="L132:M133"/>
    <mergeCell ref="N132:N133"/>
    <mergeCell ref="Z132:AA133"/>
    <mergeCell ref="AB132:AB133"/>
    <mergeCell ref="AC132:AC133"/>
    <mergeCell ref="A134:B134"/>
    <mergeCell ref="L134:M134"/>
    <mergeCell ref="S134:T134"/>
    <mergeCell ref="Z134:AA134"/>
    <mergeCell ref="U132:U133"/>
    <mergeCell ref="V132:V133"/>
    <mergeCell ref="W132:W133"/>
    <mergeCell ref="X132:X133"/>
    <mergeCell ref="Y132:Y133"/>
    <mergeCell ref="O132:O133"/>
    <mergeCell ref="P132:P133"/>
    <mergeCell ref="Q132:Q133"/>
    <mergeCell ref="R132:R133"/>
    <mergeCell ref="S132:T133"/>
    <mergeCell ref="S135:V135"/>
    <mergeCell ref="W135:Y135"/>
    <mergeCell ref="Z135:AC135"/>
    <mergeCell ref="C136:E136"/>
    <mergeCell ref="F136:H136"/>
    <mergeCell ref="I136:K136"/>
    <mergeCell ref="L136:O136"/>
    <mergeCell ref="P136:R136"/>
    <mergeCell ref="S136:V136"/>
    <mergeCell ref="W136:Y136"/>
    <mergeCell ref="Z136:AC136"/>
    <mergeCell ref="C135:E135"/>
    <mergeCell ref="F135:H135"/>
    <mergeCell ref="I135:K135"/>
    <mergeCell ref="L135:O135"/>
    <mergeCell ref="P135:R135"/>
  </mergeCells>
  <pageMargins left="0.196850393700787" right="0.196850393700787" top="0.196850393700787" bottom="0.196850393700787" header="0.196850393700787" footer="0.19685039370078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tarif (2)</vt:lpstr>
      <vt:lpstr>tarif</vt:lpstr>
      <vt:lpstr>Tarif 01.05.2026</vt:lpstr>
      <vt:lpstr>Tarif 01.02.2026</vt:lpstr>
      <vt:lpstr>Tarif 01.11.2025</vt:lpstr>
      <vt:lpstr>Tarif 01.08.2025</vt:lpstr>
      <vt:lpstr>Tarif 01.05.2025</vt:lpstr>
      <vt:lpstr>Sheet1 (2)</vt:lpstr>
      <vt:lpstr>Foaie1</vt:lpstr>
      <vt:lpstr>Sheet1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scjarad</dc:creator>
  <cp:lastModifiedBy>Chirilă Crina</cp:lastModifiedBy>
  <cp:lastPrinted>2025-02-06T10:36:02Z</cp:lastPrinted>
  <dcterms:created xsi:type="dcterms:W3CDTF">2024-10-24T09:31:33Z</dcterms:created>
  <dcterms:modified xsi:type="dcterms:W3CDTF">2026-04-30T07:24:25Z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